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20" windowWidth="27555" windowHeight="1255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'Rekapitulace'!$G$30</definedName>
    <definedName name="Dodavka0">'Položky'!#REF!</definedName>
    <definedName name="HSV">'Rekapitulace'!$E$30</definedName>
    <definedName name="HSV0">'Položky'!#REF!</definedName>
    <definedName name="HZS">'Rekapitulace'!$I$30</definedName>
    <definedName name="HZS0">'Položky'!#REF!</definedName>
    <definedName name="JKSO">'Krycí list'!$F$4</definedName>
    <definedName name="MJ">'Krycí list'!$G$4</definedName>
    <definedName name="Mont">'Rekapitulace'!$H$30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'Položky'!$A$1:$G$135</definedName>
    <definedName name="_xlnm.Print_Area" localSheetId="1">'Rekapitulace'!$A$1:$I$36</definedName>
    <definedName name="PocetMJ">'Krycí list'!$G$7</definedName>
    <definedName name="Poznamka">'Krycí list'!$B$37</definedName>
    <definedName name="Projektant">'Krycí list'!$C$7</definedName>
    <definedName name="PSV">'Rekapitulace'!$F$30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'Rekapitulace'!$E$35</definedName>
    <definedName name="VRNnazev">'Rekapitulace'!$A$35</definedName>
    <definedName name="VRNproc">'Rekapitulace'!$F$35</definedName>
    <definedName name="VRNzakl">'Rekapitulace'!$G$35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<sst xmlns="http://schemas.openxmlformats.org/spreadsheetml/2006/main" count="427" uniqueCount="280">
  <si>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</si>
  <si>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</si>
  <si>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</si>
  <si>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</si>
  <si>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</si>
  <si>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</si>
  <si>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</si>
  <si>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</si>
  <si>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</si>
  <si>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</si>
  <si>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</si>
  <si>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</si>
  <si>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</si>
  <si>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</si>
  <si>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</si>
  <si>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</si>
  <si>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</si>
  <si>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</si>
  <si>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</si>
  <si>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</si>
  <si>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</si>
  <si>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</si>
  <si>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</si>
  <si>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</si>
  <si>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</si>
  <si>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</si>
  <si>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</si>
  <si>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</si>
  <si>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</si>
  <si>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</si>
  <si>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</si>
  <si>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</si>
  <si>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</si>
  <si>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</si>
  <si>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</si>
  <si>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</si>
  <si>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</si>
  <si>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</si>
  <si>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</si>
  <si>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</si>
  <si>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</si>
  <si>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</si>
  <si>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</si>
  <si>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</si>
  <si>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</si>
  <si>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</si>
  <si>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</si>
  <si>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</si>
  <si>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</si>
  <si>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</si>
  <si>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</si>
  <si>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</si>
  <si>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</si>
  <si>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</si>
  <si>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</si>
  <si>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</si>
  <si>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</si>
  <si>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</si>
  <si>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</si>
  <si>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</si>
  <si>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</si>
  <si>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</si>
  <si>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</si>
  <si>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</si>
  <si>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</si>
  <si>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</si>
  <si>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</si>
  <si>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Výměna střešního pláště</t>
  </si>
  <si>
    <t>č.p. 76 na p.č. 130</t>
  </si>
  <si>
    <t>3</t>
  </si>
  <si>
    <t>Svislé a kompletní konstrukce</t>
  </si>
  <si>
    <t>342 28-0012.RAA</t>
  </si>
  <si>
    <t>Příčka z desek sádrokarton., s izolací, tl. 100 mm ocel. nosná kce, deska standard 12,5 mm, omítka</t>
  </si>
  <si>
    <t>m2</t>
  </si>
  <si>
    <t>342 28-0040.RAA</t>
  </si>
  <si>
    <t>Podhled podkroví z desek sádrokartonových ocel. nosná kce, deska standard12,5 mm, svislý</t>
  </si>
  <si>
    <t>342 28-0060.RAA</t>
  </si>
  <si>
    <t>Podhled zavěšený z desek sádrokartonových ocel. nosná kce, deska standard 12,5 mm, omítka</t>
  </si>
  <si>
    <t>310 10-0011.RA0</t>
  </si>
  <si>
    <t xml:space="preserve">Zazdívka otvorů ve zdivu, bez úpravy povrchu </t>
  </si>
  <si>
    <t>340 10-0011.RAA</t>
  </si>
  <si>
    <t>Zazdívka otvorů v příčkách plochy do 1 m2 příčka tloušťky 10 cm</t>
  </si>
  <si>
    <t>61</t>
  </si>
  <si>
    <t>Upravy povrchů vnitřní</t>
  </si>
  <si>
    <t>612 47-1101.RAC</t>
  </si>
  <si>
    <t>Omítka stěn vnitřní Cemix třívrstvá postřik, jádro 082/18 R 15 mm, štuk 033/29, lešení</t>
  </si>
  <si>
    <t>611 10-0012.RAA</t>
  </si>
  <si>
    <t>Oprava omítek stropů vnitřních vápenocem.štukových oprava ze 30 %, malba</t>
  </si>
  <si>
    <t>612 10-0010.RA0</t>
  </si>
  <si>
    <t xml:space="preserve">Hrubá výplň rýh ve stěnách </t>
  </si>
  <si>
    <t>612 10-0010.RAA</t>
  </si>
  <si>
    <t>Hrubá výplň rýh ve stěnách včetně omítky a malby</t>
  </si>
  <si>
    <t>62</t>
  </si>
  <si>
    <t>Upravy povrchů vnější</t>
  </si>
  <si>
    <t>622 48-9151.RA0</t>
  </si>
  <si>
    <t xml:space="preserve">Omítka s výztužnou stěrkou,Stomix,silikát. slož.2 </t>
  </si>
  <si>
    <t>622 20-0020.RAA</t>
  </si>
  <si>
    <t>Postřik vnější omítky šlechtěnou směsí očištění tlakovou vodou a ruční dočištění kartáči</t>
  </si>
  <si>
    <t>64</t>
  </si>
  <si>
    <t>Výplně otvorů</t>
  </si>
  <si>
    <t>641 94-0090.RAA</t>
  </si>
  <si>
    <t xml:space="preserve">Montáž oken dřevěných plochy do 0,81m2 </t>
  </si>
  <si>
    <t>kus</t>
  </si>
  <si>
    <t>94</t>
  </si>
  <si>
    <t>Lešení a stavební výtahy</t>
  </si>
  <si>
    <t>944 94-4011.R00</t>
  </si>
  <si>
    <t xml:space="preserve">Montáž ochranné sítě z umělých vláken </t>
  </si>
  <si>
    <t>944 94-4031.R00</t>
  </si>
  <si>
    <t xml:space="preserve">Příplatek za každý měsíc použití sítí k pol. 4011 </t>
  </si>
  <si>
    <t>941 94-1031.R00</t>
  </si>
  <si>
    <t xml:space="preserve">Montáž lešení leh.řad.s podlahami,š.do 1 m, H 10 m </t>
  </si>
  <si>
    <t>941 94-1831.R00</t>
  </si>
  <si>
    <t xml:space="preserve">Demontáž lešení leh.řad.s podlahami,š.1 m, H 10 m </t>
  </si>
  <si>
    <t>944 94-4081.R00</t>
  </si>
  <si>
    <t xml:space="preserve">Demontáž ochranné sítě z umělých vláken </t>
  </si>
  <si>
    <t>95</t>
  </si>
  <si>
    <t>Dokončovací kce na pozem.stav.</t>
  </si>
  <si>
    <t>950 30-0040.RA0</t>
  </si>
  <si>
    <t>96</t>
  </si>
  <si>
    <t>Bourání konstrukcí</t>
  </si>
  <si>
    <t>962 20-0051.RAB</t>
  </si>
  <si>
    <t>Bourání příček sádrových nebo sádrokart. bez konst tloušťka 10 cm</t>
  </si>
  <si>
    <t>962 20-0051.RAA</t>
  </si>
  <si>
    <t>Bourání příček sádrových nebo sádrokart. bez konst tloušťka 5 cm</t>
  </si>
  <si>
    <t>97</t>
  </si>
  <si>
    <t>Prorážení otvorů</t>
  </si>
  <si>
    <t>978 20-0020.RA0</t>
  </si>
  <si>
    <t xml:space="preserve">Otlučení vnitřních omítek stěn cementových 100 % </t>
  </si>
  <si>
    <t>971 10-0021.RA0</t>
  </si>
  <si>
    <t xml:space="preserve">Vybourání otvorů ve zdivu cihelném </t>
  </si>
  <si>
    <t>975 30-0010.RA0</t>
  </si>
  <si>
    <t xml:space="preserve">Podchycení krovu do výšky 3,5 m jednořadové </t>
  </si>
  <si>
    <t>m</t>
  </si>
  <si>
    <t>979 08-3117.R00</t>
  </si>
  <si>
    <t xml:space="preserve">Vodorovné přemístění suti na skládku do 6000 m </t>
  </si>
  <si>
    <t>t</t>
  </si>
  <si>
    <t>979 09-3111.R00</t>
  </si>
  <si>
    <t xml:space="preserve">Uložení suti na skládku bez zhutnění </t>
  </si>
  <si>
    <t>99</t>
  </si>
  <si>
    <t>Staveništní přesun hmot</t>
  </si>
  <si>
    <t>998 98-1123.R00</t>
  </si>
  <si>
    <t xml:space="preserve">Přesun hmot demolice postup. rozebíráním v. do 21m </t>
  </si>
  <si>
    <t>998 98-2123.R00</t>
  </si>
  <si>
    <t xml:space="preserve">Přesun hmot, demolice jiným způsobem, v. do 21 m </t>
  </si>
  <si>
    <t>713</t>
  </si>
  <si>
    <t>Izolace tepelné</t>
  </si>
  <si>
    <t>713 11-0010.RAA</t>
  </si>
  <si>
    <t>Izolace tepelné stropu spodem Isover UNI tloušťka 6 cm</t>
  </si>
  <si>
    <t>713 13-0010.RAA</t>
  </si>
  <si>
    <t>Izolace tepelná stěn přibití Isover UNI tloušťka 6 cm</t>
  </si>
  <si>
    <t>725</t>
  </si>
  <si>
    <t>Zařizovací předměty</t>
  </si>
  <si>
    <t>725 20-0010.RA0</t>
  </si>
  <si>
    <t xml:space="preserve">Montáž zařizovacích předmětů - klozet </t>
  </si>
  <si>
    <t>725 20-0020.RA0</t>
  </si>
  <si>
    <t xml:space="preserve">Montáž zařizovacích předmětů - pisoár </t>
  </si>
  <si>
    <t>725 20-0030.RA0</t>
  </si>
  <si>
    <t xml:space="preserve">Montáž zařizovacích předmětů - umyvadlo </t>
  </si>
  <si>
    <t>725 20-0050.RA0</t>
  </si>
  <si>
    <t xml:space="preserve">Montáž zařizovacích předmětů - sprcha </t>
  </si>
  <si>
    <t>725 29-0010.RA0</t>
  </si>
  <si>
    <t xml:space="preserve">Demontáž klozetu včetně splachovací nádrže </t>
  </si>
  <si>
    <t>725 29-0020.RA0</t>
  </si>
  <si>
    <t xml:space="preserve">Demontáž umyvadla včetně baterie a konzol </t>
  </si>
  <si>
    <t>725 29-0030.RA0</t>
  </si>
  <si>
    <t xml:space="preserve">Demontáž vany rohové, včetně baterie a obezdění </t>
  </si>
  <si>
    <t>735</t>
  </si>
  <si>
    <t>Otopná tělesa</t>
  </si>
  <si>
    <t>735 20-0010.RA0</t>
  </si>
  <si>
    <t xml:space="preserve">Demontáž otopných těles </t>
  </si>
  <si>
    <t>762</t>
  </si>
  <si>
    <t>Konstrukce tesařské</t>
  </si>
  <si>
    <t>762 34-0010.RAB</t>
  </si>
  <si>
    <t>Bednění střech z prken na sraz prkna tloušťky 24 mm, včetně dodávky</t>
  </si>
  <si>
    <t>764</t>
  </si>
  <si>
    <t>Konstrukce klempířské</t>
  </si>
  <si>
    <t>764 33-0010.RAA</t>
  </si>
  <si>
    <t>Lemování zdí z Pz plechu rš 250 mm</t>
  </si>
  <si>
    <t>764 35-2010.RA0</t>
  </si>
  <si>
    <t xml:space="preserve">Žlab z Pz plechu podokapní půlkruhový </t>
  </si>
  <si>
    <t>764 45-4010.RA0</t>
  </si>
  <si>
    <t xml:space="preserve">Odpadní trouby z Pz plechu kruhové </t>
  </si>
  <si>
    <t>764 41-1310.RAB</t>
  </si>
  <si>
    <t>Oplechování parapetů Lindab rš 250 mm</t>
  </si>
  <si>
    <t>764 43-0010.RAA</t>
  </si>
  <si>
    <t>Oplechování zdí z Pz plechu rš 250 mm</t>
  </si>
  <si>
    <t>764 90-0020.RAA</t>
  </si>
  <si>
    <t>Demontáž oplechování zdí z plechu pozinkovaného</t>
  </si>
  <si>
    <t>764 90-0035.RAA</t>
  </si>
  <si>
    <t>Demontáž podokapních žlabů půlkruhových z plechu pozinkovaného</t>
  </si>
  <si>
    <t>764 90-0040.RAA</t>
  </si>
  <si>
    <t>Demontáž odpadních trub z plechu pozinkovaného</t>
  </si>
  <si>
    <t>764 90-0050.RA0</t>
  </si>
  <si>
    <t xml:space="preserve">Demontáž oplechování parapetů </t>
  </si>
  <si>
    <t xml:space="preserve">964 90 </t>
  </si>
  <si>
    <t>Záchytný systém, kotevní body, jistící lano, postroj, školení, revize, komplet</t>
  </si>
  <si>
    <t>kompl</t>
  </si>
  <si>
    <t>766</t>
  </si>
  <si>
    <t>Konstrukce truhlářské</t>
  </si>
  <si>
    <t>766 41-0010.RA0</t>
  </si>
  <si>
    <t xml:space="preserve">Obklad stěn palubkami pero - drážka </t>
  </si>
  <si>
    <t>766 42-0010.RA0</t>
  </si>
  <si>
    <t xml:space="preserve">Obklad podhledu palubkami pero-drážka </t>
  </si>
  <si>
    <t>766 62-0052.RA0</t>
  </si>
  <si>
    <t xml:space="preserve">Okno střešní Velux 78 x 118 cm </t>
  </si>
  <si>
    <t>766 62-0050.RA0</t>
  </si>
  <si>
    <t xml:space="preserve">Okno střešní Velux 55 x 78 cm </t>
  </si>
  <si>
    <t>766 66-0014.RA0</t>
  </si>
  <si>
    <t xml:space="preserve">Montáž dveří jednokřídlových šířky 80 cm </t>
  </si>
  <si>
    <t>766 69-0010.RA0</t>
  </si>
  <si>
    <t xml:space="preserve">Desky parapetní dřevěné dodávka a montáž </t>
  </si>
  <si>
    <t>767</t>
  </si>
  <si>
    <t>Konstrukce zámečnické</t>
  </si>
  <si>
    <t>767 99-0010.RAB</t>
  </si>
  <si>
    <t>Atypické ocelové konstrukce 5 - 10 kg/kus</t>
  </si>
  <si>
    <t>kg</t>
  </si>
  <si>
    <t>771</t>
  </si>
  <si>
    <t>Podlahy z dlaždic a obklady</t>
  </si>
  <si>
    <t>771 99-0010.RA0</t>
  </si>
  <si>
    <t xml:space="preserve">Vybourání keramické nebo teracové dlažby </t>
  </si>
  <si>
    <t>776</t>
  </si>
  <si>
    <t>Podlahy povlakové</t>
  </si>
  <si>
    <t>776 57-0020.RA0</t>
  </si>
  <si>
    <t xml:space="preserve">Podlaha povlaková textilní lepená, soklík </t>
  </si>
  <si>
    <t>776 51-0010.RA0</t>
  </si>
  <si>
    <t xml:space="preserve">Demontáž povlakových podlah z nášlapné plochy </t>
  </si>
  <si>
    <t>781</t>
  </si>
  <si>
    <t>Obklady keramické</t>
  </si>
  <si>
    <t>781 90-0010.RA0</t>
  </si>
  <si>
    <t xml:space="preserve">Odsekání obkladů vnitřních </t>
  </si>
  <si>
    <t>784</t>
  </si>
  <si>
    <t>Malby</t>
  </si>
  <si>
    <t>784 95-0030.RAA</t>
  </si>
  <si>
    <t>Oprava maleb z malířských směsí oškrábání, umytí, vyhlazení, 2x malba</t>
  </si>
  <si>
    <t>M21</t>
  </si>
  <si>
    <t>Elektromontáže</t>
  </si>
  <si>
    <t>210 20-0020.RAA</t>
  </si>
  <si>
    <t>Hromosvod pro rodinné domy</t>
  </si>
  <si>
    <t>Demontáže prvků elektro vypínače, světla, čidla</t>
  </si>
  <si>
    <t>2</t>
  </si>
  <si>
    <t xml:space="preserve">Zpětná instalace prvků elektro </t>
  </si>
  <si>
    <t>210 81-0002.RT1</t>
  </si>
  <si>
    <t>Kabel CYKY-m 750 V 2 x 2,5 mm2 volně uložený včetně dodávky CYKY 2Ax2.5</t>
  </si>
  <si>
    <t>210 81-0001.RT1</t>
  </si>
  <si>
    <t>Kabel CYKY-m 750 V 2 x 1,5 mm2 volně uložený včetně dodávky CYKY 2Ax1,5</t>
  </si>
  <si>
    <t>210 85-0002.R00</t>
  </si>
  <si>
    <t xml:space="preserve">Kabel sdělovací NCEY 3 x 1 mm volně uložený </t>
  </si>
  <si>
    <t>210 85-0003.R00</t>
  </si>
  <si>
    <t xml:space="preserve">Kabel sdělovací NCEY 4 x 1 mm volně uložený </t>
  </si>
  <si>
    <t>M22</t>
  </si>
  <si>
    <t>Montáž sdělovací a zabezp.tech</t>
  </si>
  <si>
    <t>220 27-0009.R00</t>
  </si>
  <si>
    <t xml:space="preserve">Snesení dvojlinky nebo trojlinky se zdi </t>
  </si>
  <si>
    <t>220 27-0239.R00</t>
  </si>
  <si>
    <t xml:space="preserve">Vytažení vodiče s trubek </t>
  </si>
  <si>
    <t>220 27-1509.R00</t>
  </si>
  <si>
    <t xml:space="preserve">Odpojení vodiče v krabici </t>
  </si>
  <si>
    <t>220 28-0039.R00</t>
  </si>
  <si>
    <t xml:space="preserve">Snesení bytového kabelu ze zdi </t>
  </si>
  <si>
    <t>220 28-0249.R00</t>
  </si>
  <si>
    <t xml:space="preserve">Vytažení bytového kabelu z trubek/lišt </t>
  </si>
  <si>
    <t>220 28-1099.R00</t>
  </si>
  <si>
    <t xml:space="preserve">Snesení místního kabelu z roštu </t>
  </si>
  <si>
    <t>Dětský domov se školou, základní škola a školní jídelna</t>
  </si>
  <si>
    <t>Instalace obkladů keramických včetně lišt a spárování, dodávka + montáž</t>
  </si>
  <si>
    <t>Střecha - krov, tepel. izol, bonský šindel dřevěné bednění, oplechování a podbití</t>
  </si>
  <si>
    <t>Montáž zastřešení z lešenového systému včetně krycí plachy</t>
  </si>
  <si>
    <t>demontáž zastřešení z lešenového systému včetně krycí plachy</t>
  </si>
  <si>
    <t xml:space="preserve">Montáž otopných těles </t>
  </si>
  <si>
    <t>885</t>
  </si>
  <si>
    <t>Vedlejší rozpoštové náklady</t>
  </si>
  <si>
    <t>Zakrytí konstrukcí svislých, ochrana před poškozením</t>
  </si>
  <si>
    <t>Zakrytí konstrukcí vodorovných, ochrana předp oškozením</t>
  </si>
  <si>
    <t>Ochrana výplní otvorů</t>
  </si>
  <si>
    <t>Zařízení staveniště</t>
  </si>
  <si>
    <t>Závěrečný úklid a předání díla</t>
  </si>
  <si>
    <t>Konstrukce a prvky jinde nevykázané</t>
  </si>
  <si>
    <t>soubor</t>
  </si>
  <si>
    <t>VRN</t>
  </si>
  <si>
    <t>Výkaz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</si>
</sst>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\ &quot;Kč&quot;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rgb="FF9C000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32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4" borderId="8" applyNumberFormat="0" applyAlignment="0" applyProtection="0"/>
    <xf numFmtId="0" fontId="18" fillId="14" borderId="9" applyNumberFormat="0" applyAlignment="0" applyProtection="0"/>
    <xf numFmtId="0" fontId="19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9" borderId="14" xfId="0" applyNumberFormat="1" applyFont="1" applyFill="1" applyBorder="1" applyAlignment="1">
      <alignment/>
    </xf>
    <xf numFmtId="49" fontId="0" fillId="19" borderId="15" xfId="0" applyNumberFormat="1" applyFill="1" applyBorder="1" applyAlignment="1">
      <alignment/>
    </xf>
    <xf numFmtId="0" fontId="3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9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39" xfId="46" applyFont="1" applyFill="1" applyBorder="1" applyAlignment="1">
      <alignment horizontal="center"/>
      <protection/>
    </xf>
    <xf numFmtId="0" fontId="22" fillId="0" borderId="39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3" fillId="0" borderId="62" xfId="46" applyNumberFormat="1" applyFont="1" applyFill="1" applyBorder="1" applyAlignment="1">
      <alignment horizontal="left"/>
      <protection/>
    </xf>
    <xf numFmtId="0" fontId="3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1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4" fontId="0" fillId="0" borderId="0" xfId="46" applyNumberFormat="1">
      <alignment/>
      <protection/>
    </xf>
    <xf numFmtId="0" fontId="0" fillId="0" borderId="0" xfId="0" applyAlignment="1">
      <alignment horizontal="left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3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8.375" style="0" bestFit="1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79"/>
      <c r="D7" s="180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9" t="s">
        <v>263</v>
      </c>
      <c r="D8" s="180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1"/>
      <c r="F11" s="182"/>
      <c r="G11" s="183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f>C22</f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f>F29</f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4"/>
      <c r="C37" s="184"/>
      <c r="D37" s="184"/>
      <c r="E37" s="184"/>
      <c r="F37" s="184"/>
      <c r="G37" s="184"/>
      <c r="H37" t="s">
        <v>4</v>
      </c>
    </row>
    <row r="38" spans="1:8" ht="12.75" customHeight="1">
      <c r="A38" s="68"/>
      <c r="B38" s="184"/>
      <c r="C38" s="184"/>
      <c r="D38" s="184"/>
      <c r="E38" s="184"/>
      <c r="F38" s="184"/>
      <c r="G38" s="184"/>
      <c r="H38" t="s">
        <v>4</v>
      </c>
    </row>
    <row r="39" spans="1:8" ht="12.75">
      <c r="A39" s="68"/>
      <c r="B39" s="184"/>
      <c r="C39" s="184"/>
      <c r="D39" s="184"/>
      <c r="E39" s="184"/>
      <c r="F39" s="184"/>
      <c r="G39" s="184"/>
      <c r="H39" t="s">
        <v>4</v>
      </c>
    </row>
    <row r="40" spans="1:8" ht="12.75">
      <c r="A40" s="68"/>
      <c r="B40" s="184"/>
      <c r="C40" s="184"/>
      <c r="D40" s="184"/>
      <c r="E40" s="184"/>
      <c r="F40" s="184"/>
      <c r="G40" s="184"/>
      <c r="H40" t="s">
        <v>4</v>
      </c>
    </row>
    <row r="41" spans="1:8" ht="12.75">
      <c r="A41" s="68"/>
      <c r="B41" s="184"/>
      <c r="C41" s="184"/>
      <c r="D41" s="184"/>
      <c r="E41" s="184"/>
      <c r="F41" s="184"/>
      <c r="G41" s="184"/>
      <c r="H41" t="s">
        <v>4</v>
      </c>
    </row>
    <row r="42" spans="1:8" ht="12.75">
      <c r="A42" s="68"/>
      <c r="B42" s="184"/>
      <c r="C42" s="184"/>
      <c r="D42" s="184"/>
      <c r="E42" s="184"/>
      <c r="F42" s="184"/>
      <c r="G42" s="184"/>
      <c r="H42" t="s">
        <v>4</v>
      </c>
    </row>
    <row r="43" spans="1:8" ht="12.75">
      <c r="A43" s="68"/>
      <c r="B43" s="184"/>
      <c r="C43" s="184"/>
      <c r="D43" s="184"/>
      <c r="E43" s="184"/>
      <c r="F43" s="184"/>
      <c r="G43" s="184"/>
      <c r="H43" t="s">
        <v>4</v>
      </c>
    </row>
    <row r="44" spans="1:8" ht="12.75">
      <c r="A44" s="68"/>
      <c r="B44" s="184"/>
      <c r="C44" s="184"/>
      <c r="D44" s="184"/>
      <c r="E44" s="184"/>
      <c r="F44" s="184"/>
      <c r="G44" s="184"/>
      <c r="H44" t="s">
        <v>4</v>
      </c>
    </row>
    <row r="45" spans="1:8" ht="3" customHeight="1">
      <c r="A45" s="68"/>
      <c r="B45" s="184"/>
      <c r="C45" s="184"/>
      <c r="D45" s="184"/>
      <c r="E45" s="184"/>
      <c r="F45" s="184"/>
      <c r="G45" s="184"/>
      <c r="H45" t="s">
        <v>4</v>
      </c>
    </row>
    <row r="46" spans="2:7" ht="12.75">
      <c r="B46" s="178"/>
      <c r="C46" s="178"/>
      <c r="D46" s="178"/>
      <c r="E46" s="178"/>
      <c r="F46" s="178"/>
      <c r="G46" s="178"/>
    </row>
    <row r="47" spans="2:7" ht="12.75">
      <c r="B47" s="178"/>
      <c r="C47" s="178"/>
      <c r="D47" s="178"/>
      <c r="E47" s="178"/>
      <c r="F47" s="178"/>
      <c r="G47" s="178"/>
    </row>
    <row r="48" spans="2:7" ht="12.75">
      <c r="B48" s="178"/>
      <c r="C48" s="178"/>
      <c r="D48" s="178"/>
      <c r="E48" s="178"/>
      <c r="F48" s="178"/>
      <c r="G48" s="178"/>
    </row>
    <row r="49" spans="2:7" ht="12.75">
      <c r="B49" s="178"/>
      <c r="C49" s="178"/>
      <c r="D49" s="178"/>
      <c r="E49" s="178"/>
      <c r="F49" s="178"/>
      <c r="G49" s="178"/>
    </row>
    <row r="50" spans="2:7" ht="12.75">
      <c r="B50" s="178"/>
      <c r="C50" s="178"/>
      <c r="D50" s="178"/>
      <c r="E50" s="178"/>
      <c r="F50" s="178"/>
      <c r="G50" s="178"/>
    </row>
    <row r="51" spans="2:7" ht="12.75">
      <c r="B51" s="178"/>
      <c r="C51" s="178"/>
      <c r="D51" s="178"/>
      <c r="E51" s="178"/>
      <c r="F51" s="178"/>
      <c r="G51" s="178"/>
    </row>
    <row r="52" spans="2:7" ht="12.75">
      <c r="B52" s="178"/>
      <c r="C52" s="178"/>
      <c r="D52" s="178"/>
      <c r="E52" s="178"/>
      <c r="F52" s="178"/>
      <c r="G52" s="178"/>
    </row>
    <row r="53" spans="2:7" ht="12.75">
      <c r="B53" s="178"/>
      <c r="C53" s="178"/>
      <c r="D53" s="178"/>
      <c r="E53" s="178"/>
      <c r="F53" s="178"/>
      <c r="G53" s="178"/>
    </row>
    <row r="54" spans="2:7" ht="12.75">
      <c r="B54" s="178"/>
      <c r="C54" s="178"/>
      <c r="D54" s="178"/>
      <c r="E54" s="178"/>
      <c r="F54" s="178"/>
      <c r="G54" s="178"/>
    </row>
    <row r="55" spans="2:7" ht="12.75">
      <c r="B55" s="178"/>
      <c r="C55" s="178"/>
      <c r="D55" s="178"/>
      <c r="E55" s="178"/>
      <c r="F55" s="178"/>
      <c r="G55" s="178"/>
    </row>
  </sheetData>
  <sheetProtection/>
  <mergeCells count="14">
    <mergeCell ref="C7:D7"/>
    <mergeCell ref="C8:D8"/>
    <mergeCell ref="E11:G11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5" t="s">
        <v>5</v>
      </c>
      <c r="B1" s="186"/>
      <c r="C1" s="69" t="str">
        <f>CONCATENATE(cislostavby," ",nazevstavby)</f>
        <v> Výměna střešního pláště</v>
      </c>
      <c r="D1" s="70"/>
      <c r="E1" s="71"/>
      <c r="F1" s="70"/>
      <c r="G1" s="72"/>
      <c r="H1" s="73"/>
      <c r="I1" s="74"/>
    </row>
    <row r="2" spans="1:9" ht="13.5" thickBot="1">
      <c r="A2" s="187" t="s">
        <v>1</v>
      </c>
      <c r="B2" s="188"/>
      <c r="C2" s="75" t="str">
        <f>CONCATENATE(cisloobjektu," ",nazevobjektu)</f>
        <v> č.p. 76 na p.č. 130</v>
      </c>
      <c r="D2" s="76"/>
      <c r="E2" s="77"/>
      <c r="F2" s="76"/>
      <c r="G2" s="189"/>
      <c r="H2" s="189"/>
      <c r="I2" s="190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3</v>
      </c>
      <c r="B7" s="86" t="str">
        <f>Položky!C7</f>
        <v>Svislé a kompletní konstrukce</v>
      </c>
      <c r="C7" s="87"/>
      <c r="D7" s="88"/>
      <c r="E7" s="172">
        <f>Položky!G13</f>
        <v>0</v>
      </c>
      <c r="F7" s="173">
        <f>Položky!BB13</f>
        <v>0</v>
      </c>
      <c r="G7" s="173">
        <f>Položky!BC13</f>
        <v>0</v>
      </c>
      <c r="H7" s="173">
        <f>Položky!BD13</f>
        <v>0</v>
      </c>
      <c r="I7" s="174">
        <f>Položky!BE13</f>
        <v>0</v>
      </c>
    </row>
    <row r="8" spans="1:9" s="11" customFormat="1" ht="12.75">
      <c r="A8" s="171" t="str">
        <f>Položky!B14</f>
        <v>61</v>
      </c>
      <c r="B8" s="86" t="str">
        <f>Položky!C14</f>
        <v>Upravy povrchů vnitřní</v>
      </c>
      <c r="C8" s="87"/>
      <c r="D8" s="88"/>
      <c r="E8" s="172">
        <f>Položky!G19</f>
        <v>0</v>
      </c>
      <c r="F8" s="173">
        <f>Položky!BB19</f>
        <v>0</v>
      </c>
      <c r="G8" s="173">
        <f>Položky!BC19</f>
        <v>0</v>
      </c>
      <c r="H8" s="173">
        <f>Položky!BD19</f>
        <v>0</v>
      </c>
      <c r="I8" s="174">
        <f>Položky!BE19</f>
        <v>0</v>
      </c>
    </row>
    <row r="9" spans="1:9" s="11" customFormat="1" ht="12.75">
      <c r="A9" s="171" t="str">
        <f>Položky!B20</f>
        <v>62</v>
      </c>
      <c r="B9" s="86" t="str">
        <f>Položky!C20</f>
        <v>Upravy povrchů vnější</v>
      </c>
      <c r="C9" s="87"/>
      <c r="D9" s="88"/>
      <c r="E9" s="172">
        <f>Položky!G23</f>
        <v>0</v>
      </c>
      <c r="F9" s="173">
        <f>Položky!BB23</f>
        <v>0</v>
      </c>
      <c r="G9" s="173">
        <f>Položky!BC23</f>
        <v>0</v>
      </c>
      <c r="H9" s="173">
        <f>Položky!BD23</f>
        <v>0</v>
      </c>
      <c r="I9" s="174">
        <f>Položky!BE23</f>
        <v>0</v>
      </c>
    </row>
    <row r="10" spans="1:9" s="11" customFormat="1" ht="12.75">
      <c r="A10" s="171" t="str">
        <f>Položky!B24</f>
        <v>64</v>
      </c>
      <c r="B10" s="86" t="str">
        <f>Položky!C24</f>
        <v>Výplně otvorů</v>
      </c>
      <c r="C10" s="87"/>
      <c r="D10" s="88"/>
      <c r="E10" s="172">
        <f>Položky!G26</f>
        <v>0</v>
      </c>
      <c r="F10" s="173">
        <f>Položky!BB26</f>
        <v>0</v>
      </c>
      <c r="G10" s="173">
        <f>Položky!BC26</f>
        <v>0</v>
      </c>
      <c r="H10" s="173">
        <f>Položky!BD26</f>
        <v>0</v>
      </c>
      <c r="I10" s="174">
        <f>Položky!BE26</f>
        <v>0</v>
      </c>
    </row>
    <row r="11" spans="1:9" s="11" customFormat="1" ht="12.75">
      <c r="A11" s="171" t="str">
        <f>Položky!B27</f>
        <v>94</v>
      </c>
      <c r="B11" s="86" t="str">
        <f>Položky!C27</f>
        <v>Lešení a stavební výtahy</v>
      </c>
      <c r="C11" s="87"/>
      <c r="D11" s="88"/>
      <c r="E11" s="172">
        <f>Položky!G35</f>
        <v>0</v>
      </c>
      <c r="F11" s="173">
        <f>Položky!BB35</f>
        <v>0</v>
      </c>
      <c r="G11" s="173">
        <f>Položky!BC35</f>
        <v>0</v>
      </c>
      <c r="H11" s="173">
        <f>Položky!BD35</f>
        <v>0</v>
      </c>
      <c r="I11" s="174">
        <f>Položky!BE35</f>
        <v>0</v>
      </c>
    </row>
    <row r="12" spans="1:9" s="11" customFormat="1" ht="12.75">
      <c r="A12" s="171" t="str">
        <f>Položky!B36</f>
        <v>95</v>
      </c>
      <c r="B12" s="86" t="str">
        <f>Položky!C36</f>
        <v>Dokončovací kce na pozem.stav.</v>
      </c>
      <c r="C12" s="87"/>
      <c r="D12" s="88"/>
      <c r="E12" s="172">
        <f>Položky!G38</f>
        <v>0</v>
      </c>
      <c r="F12" s="173">
        <f>Položky!BB38</f>
        <v>0</v>
      </c>
      <c r="G12" s="173">
        <f>Položky!BC38</f>
        <v>0</v>
      </c>
      <c r="H12" s="173">
        <f>Položky!BD38</f>
        <v>0</v>
      </c>
      <c r="I12" s="174">
        <f>Položky!BE38</f>
        <v>0</v>
      </c>
    </row>
    <row r="13" spans="1:9" s="11" customFormat="1" ht="12.75">
      <c r="A13" s="171" t="str">
        <f>Položky!B39</f>
        <v>96</v>
      </c>
      <c r="B13" s="86" t="str">
        <f>Položky!C39</f>
        <v>Bourání konstrukcí</v>
      </c>
      <c r="C13" s="87"/>
      <c r="D13" s="88"/>
      <c r="E13" s="172">
        <f>Položky!G42</f>
        <v>0</v>
      </c>
      <c r="F13" s="173">
        <f>Položky!BB42</f>
        <v>0</v>
      </c>
      <c r="G13" s="173">
        <f>Položky!BC42</f>
        <v>0</v>
      </c>
      <c r="H13" s="173">
        <f>Položky!BD42</f>
        <v>0</v>
      </c>
      <c r="I13" s="174">
        <f>Položky!BE42</f>
        <v>0</v>
      </c>
    </row>
    <row r="14" spans="1:9" s="11" customFormat="1" ht="12.75">
      <c r="A14" s="171" t="str">
        <f>Položky!B43</f>
        <v>97</v>
      </c>
      <c r="B14" s="86" t="str">
        <f>Položky!C43</f>
        <v>Prorážení otvorů</v>
      </c>
      <c r="C14" s="87"/>
      <c r="D14" s="88"/>
      <c r="E14" s="172">
        <f>Položky!G49</f>
        <v>0</v>
      </c>
      <c r="F14" s="173">
        <f>Položky!BB49</f>
        <v>0</v>
      </c>
      <c r="G14" s="173">
        <f>Položky!BC49</f>
        <v>0</v>
      </c>
      <c r="H14" s="173">
        <f>Položky!BD49</f>
        <v>0</v>
      </c>
      <c r="I14" s="174">
        <f>Položky!BE49</f>
        <v>0</v>
      </c>
    </row>
    <row r="15" spans="1:9" s="11" customFormat="1" ht="12.75">
      <c r="A15" s="171" t="str">
        <f>Položky!B50</f>
        <v>99</v>
      </c>
      <c r="B15" s="86" t="str">
        <f>Položky!C50</f>
        <v>Staveništní přesun hmot</v>
      </c>
      <c r="C15" s="87"/>
      <c r="D15" s="88"/>
      <c r="E15" s="172">
        <f>Položky!G53</f>
        <v>0</v>
      </c>
      <c r="F15" s="173">
        <f>Položky!BB53</f>
        <v>0</v>
      </c>
      <c r="G15" s="173">
        <f>Položky!BC53</f>
        <v>0</v>
      </c>
      <c r="H15" s="173">
        <f>Položky!BD53</f>
        <v>0</v>
      </c>
      <c r="I15" s="174">
        <f>Položky!BE53</f>
        <v>0</v>
      </c>
    </row>
    <row r="16" spans="1:9" s="11" customFormat="1" ht="12.75">
      <c r="A16" s="171" t="str">
        <f>Položky!B54</f>
        <v>713</v>
      </c>
      <c r="B16" s="86" t="str">
        <f>Položky!C54</f>
        <v>Izolace tepelné</v>
      </c>
      <c r="C16" s="87"/>
      <c r="D16" s="88"/>
      <c r="E16" s="172">
        <f>Položky!BA57</f>
        <v>0</v>
      </c>
      <c r="F16" s="173">
        <f>Položky!G57</f>
        <v>0</v>
      </c>
      <c r="G16" s="173">
        <f>Položky!BC57</f>
        <v>0</v>
      </c>
      <c r="H16" s="173">
        <f>Položky!BD57</f>
        <v>0</v>
      </c>
      <c r="I16" s="174">
        <f>Položky!BE57</f>
        <v>0</v>
      </c>
    </row>
    <row r="17" spans="1:9" s="11" customFormat="1" ht="12.75">
      <c r="A17" s="171" t="str">
        <f>Položky!B58</f>
        <v>725</v>
      </c>
      <c r="B17" s="86" t="str">
        <f>Položky!C58</f>
        <v>Zařizovací předměty</v>
      </c>
      <c r="C17" s="87"/>
      <c r="D17" s="88"/>
      <c r="E17" s="172">
        <f>Položky!BA66</f>
        <v>0</v>
      </c>
      <c r="F17" s="173">
        <f>Položky!G66</f>
        <v>0</v>
      </c>
      <c r="G17" s="173">
        <f>Položky!BC66</f>
        <v>0</v>
      </c>
      <c r="H17" s="173">
        <f>Položky!BD66</f>
        <v>0</v>
      </c>
      <c r="I17" s="174">
        <f>Položky!BE66</f>
        <v>0</v>
      </c>
    </row>
    <row r="18" spans="1:9" s="11" customFormat="1" ht="12.75">
      <c r="A18" s="171" t="str">
        <f>Položky!B67</f>
        <v>735</v>
      </c>
      <c r="B18" s="86" t="str">
        <f>Položky!C67</f>
        <v>Otopná tělesa</v>
      </c>
      <c r="C18" s="87"/>
      <c r="D18" s="88"/>
      <c r="E18" s="172">
        <f>Položky!BA70</f>
        <v>0</v>
      </c>
      <c r="F18" s="173">
        <f>Položky!G70</f>
        <v>0</v>
      </c>
      <c r="G18" s="173">
        <f>Položky!BC70</f>
        <v>0</v>
      </c>
      <c r="H18" s="173">
        <f>Položky!BD70</f>
        <v>0</v>
      </c>
      <c r="I18" s="174">
        <f>Položky!BE70</f>
        <v>0</v>
      </c>
    </row>
    <row r="19" spans="1:9" s="11" customFormat="1" ht="12.75">
      <c r="A19" s="171" t="str">
        <f>Položky!B71</f>
        <v>762</v>
      </c>
      <c r="B19" s="86" t="str">
        <f>Položky!C71</f>
        <v>Konstrukce tesařské</v>
      </c>
      <c r="C19" s="87"/>
      <c r="D19" s="88"/>
      <c r="E19" s="172">
        <f>Položky!BA73</f>
        <v>0</v>
      </c>
      <c r="F19" s="173">
        <f>Položky!G73</f>
        <v>0</v>
      </c>
      <c r="G19" s="173">
        <f>Položky!BC73</f>
        <v>0</v>
      </c>
      <c r="H19" s="173">
        <f>Položky!BD73</f>
        <v>0</v>
      </c>
      <c r="I19" s="174">
        <f>Položky!BE73</f>
        <v>0</v>
      </c>
    </row>
    <row r="20" spans="1:9" s="11" customFormat="1" ht="12.75">
      <c r="A20" s="171" t="str">
        <f>Položky!B74</f>
        <v>764</v>
      </c>
      <c r="B20" s="86" t="str">
        <f>Položky!C74</f>
        <v>Konstrukce klempířské</v>
      </c>
      <c r="C20" s="87"/>
      <c r="D20" s="88"/>
      <c r="E20" s="172">
        <f>Položky!BA85</f>
        <v>0</v>
      </c>
      <c r="F20" s="173">
        <f>Položky!G85</f>
        <v>0</v>
      </c>
      <c r="G20" s="173">
        <f>Položky!BC85</f>
        <v>0</v>
      </c>
      <c r="H20" s="173">
        <f>Položky!BD85</f>
        <v>0</v>
      </c>
      <c r="I20" s="174">
        <f>Položky!BE85</f>
        <v>0</v>
      </c>
    </row>
    <row r="21" spans="1:9" s="11" customFormat="1" ht="12.75">
      <c r="A21" s="171" t="str">
        <f>Položky!B86</f>
        <v>766</v>
      </c>
      <c r="B21" s="86" t="str">
        <f>Položky!C86</f>
        <v>Konstrukce truhlářské</v>
      </c>
      <c r="C21" s="87"/>
      <c r="D21" s="88"/>
      <c r="E21" s="172">
        <f>Položky!BA93</f>
        <v>0</v>
      </c>
      <c r="F21" s="173">
        <f>Položky!G93</f>
        <v>0</v>
      </c>
      <c r="G21" s="173">
        <f>Položky!BC93</f>
        <v>0</v>
      </c>
      <c r="H21" s="173">
        <f>Položky!BD93</f>
        <v>0</v>
      </c>
      <c r="I21" s="174">
        <f>Položky!BE93</f>
        <v>0</v>
      </c>
    </row>
    <row r="22" spans="1:9" s="11" customFormat="1" ht="12.75">
      <c r="A22" s="171" t="str">
        <f>Položky!B94</f>
        <v>767</v>
      </c>
      <c r="B22" s="86" t="str">
        <f>Položky!C94</f>
        <v>Konstrukce zámečnické</v>
      </c>
      <c r="C22" s="87"/>
      <c r="D22" s="88"/>
      <c r="E22" s="172">
        <f>Položky!BA96</f>
        <v>0</v>
      </c>
      <c r="F22" s="173">
        <f>Položky!G96</f>
        <v>0</v>
      </c>
      <c r="G22" s="173">
        <f>Položky!BC96</f>
        <v>0</v>
      </c>
      <c r="H22" s="173">
        <f>Položky!BD96</f>
        <v>0</v>
      </c>
      <c r="I22" s="174">
        <f>Položky!BE96</f>
        <v>0</v>
      </c>
    </row>
    <row r="23" spans="1:9" s="11" customFormat="1" ht="12.75">
      <c r="A23" s="171" t="str">
        <f>Položky!B97</f>
        <v>771</v>
      </c>
      <c r="B23" s="86" t="str">
        <f>Položky!C97</f>
        <v>Podlahy z dlaždic a obklady</v>
      </c>
      <c r="C23" s="87"/>
      <c r="D23" s="88"/>
      <c r="E23" s="172">
        <f>Položky!BA99</f>
        <v>0</v>
      </c>
      <c r="F23" s="173">
        <f>Položky!G99</f>
        <v>0</v>
      </c>
      <c r="G23" s="173">
        <f>Položky!BC99</f>
        <v>0</v>
      </c>
      <c r="H23" s="173">
        <f>Položky!BD99</f>
        <v>0</v>
      </c>
      <c r="I23" s="174">
        <f>Položky!BE99</f>
        <v>0</v>
      </c>
    </row>
    <row r="24" spans="1:9" s="11" customFormat="1" ht="12.75">
      <c r="A24" s="171" t="str">
        <f>Položky!B100</f>
        <v>776</v>
      </c>
      <c r="B24" s="86" t="str">
        <f>Položky!C100</f>
        <v>Podlahy povlakové</v>
      </c>
      <c r="C24" s="87"/>
      <c r="D24" s="88"/>
      <c r="E24" s="172">
        <f>Položky!BA103</f>
        <v>0</v>
      </c>
      <c r="F24" s="173">
        <f>Položky!G103</f>
        <v>0</v>
      </c>
      <c r="G24" s="173">
        <f>Položky!BC103</f>
        <v>0</v>
      </c>
      <c r="H24" s="173">
        <f>Položky!BD103</f>
        <v>0</v>
      </c>
      <c r="I24" s="174">
        <f>Položky!BE103</f>
        <v>0</v>
      </c>
    </row>
    <row r="25" spans="1:9" s="11" customFormat="1" ht="12.75">
      <c r="A25" s="171" t="str">
        <f>Položky!B104</f>
        <v>781</v>
      </c>
      <c r="B25" s="86" t="str">
        <f>Položky!C104</f>
        <v>Obklady keramické</v>
      </c>
      <c r="C25" s="87"/>
      <c r="D25" s="88"/>
      <c r="E25" s="172">
        <f>Položky!BA107</f>
        <v>0</v>
      </c>
      <c r="F25" s="173">
        <f>Položky!G107</f>
        <v>0</v>
      </c>
      <c r="G25" s="173">
        <f>Položky!BC107</f>
        <v>0</v>
      </c>
      <c r="H25" s="173">
        <f>Položky!BD107</f>
        <v>0</v>
      </c>
      <c r="I25" s="174">
        <f>Položky!BE107</f>
        <v>0</v>
      </c>
    </row>
    <row r="26" spans="1:9" s="11" customFormat="1" ht="12.75">
      <c r="A26" s="171" t="str">
        <f>Položky!B108</f>
        <v>784</v>
      </c>
      <c r="B26" s="86" t="str">
        <f>Položky!C108</f>
        <v>Malby</v>
      </c>
      <c r="C26" s="87"/>
      <c r="D26" s="88"/>
      <c r="E26" s="172">
        <f>Položky!BA110</f>
        <v>0</v>
      </c>
      <c r="F26" s="173">
        <f>Položky!G110</f>
        <v>0</v>
      </c>
      <c r="G26" s="173">
        <f>Položky!BC110</f>
        <v>0</v>
      </c>
      <c r="H26" s="173">
        <f>Položky!BD110</f>
        <v>0</v>
      </c>
      <c r="I26" s="174">
        <f>Položky!BE110</f>
        <v>0</v>
      </c>
    </row>
    <row r="27" spans="1:9" s="11" customFormat="1" ht="12.75">
      <c r="A27" s="171" t="str">
        <f>Položky!B111</f>
        <v>M21</v>
      </c>
      <c r="B27" s="86" t="str">
        <f>Položky!C111</f>
        <v>Elektromontáže</v>
      </c>
      <c r="C27" s="87"/>
      <c r="D27" s="88"/>
      <c r="E27" s="172">
        <f>Položky!BA119</f>
        <v>0</v>
      </c>
      <c r="F27" s="173">
        <f>Položky!BB119</f>
        <v>0</v>
      </c>
      <c r="G27" s="173">
        <f>Položky!BC119</f>
        <v>0</v>
      </c>
      <c r="H27" s="173">
        <f>Položky!G119</f>
        <v>0</v>
      </c>
      <c r="I27" s="174">
        <f>Položky!BE119</f>
        <v>0</v>
      </c>
    </row>
    <row r="28" spans="1:9" s="11" customFormat="1" ht="12.75">
      <c r="A28" s="171" t="str">
        <f>Položky!B120</f>
        <v>M22</v>
      </c>
      <c r="B28" s="86" t="str">
        <f>Položky!C120</f>
        <v>Montáž sdělovací a zabezp.tech</v>
      </c>
      <c r="C28" s="87"/>
      <c r="D28" s="88"/>
      <c r="E28" s="172">
        <f>Položky!BA127</f>
        <v>0</v>
      </c>
      <c r="F28" s="173">
        <f>Položky!BB127</f>
        <v>0</v>
      </c>
      <c r="G28" s="173">
        <f>Položky!BC127</f>
        <v>0</v>
      </c>
      <c r="H28" s="173">
        <f>Položky!G127</f>
        <v>0</v>
      </c>
      <c r="I28" s="174">
        <f>Položky!BE127</f>
        <v>0</v>
      </c>
    </row>
    <row r="29" spans="1:9" s="11" customFormat="1" ht="13.5" thickBot="1">
      <c r="A29" s="171" t="s">
        <v>269</v>
      </c>
      <c r="B29" s="86" t="s">
        <v>278</v>
      </c>
      <c r="C29" s="87"/>
      <c r="D29" s="88"/>
      <c r="E29" s="172">
        <v>0</v>
      </c>
      <c r="F29" s="173">
        <v>0</v>
      </c>
      <c r="G29" s="173">
        <f>Položky!G135</f>
        <v>0</v>
      </c>
      <c r="H29" s="173">
        <v>0</v>
      </c>
      <c r="I29" s="174">
        <v>0</v>
      </c>
    </row>
    <row r="30" spans="1:9" s="94" customFormat="1" ht="13.5" thickBot="1">
      <c r="A30" s="89"/>
      <c r="B30" s="81" t="s">
        <v>50</v>
      </c>
      <c r="C30" s="81"/>
      <c r="D30" s="90"/>
      <c r="E30" s="91">
        <f>SUM(E7:E29)</f>
        <v>0</v>
      </c>
      <c r="F30" s="92">
        <f>SUM(F7:F29)</f>
        <v>0</v>
      </c>
      <c r="G30" s="92">
        <f>SUM(G7:G29)</f>
        <v>0</v>
      </c>
      <c r="H30" s="92">
        <f>SUM(H7:H29)</f>
        <v>0</v>
      </c>
      <c r="I30" s="93">
        <f>SUM(I7:I28)</f>
        <v>0</v>
      </c>
    </row>
    <row r="31" spans="1:9" ht="12.75">
      <c r="A31" s="87"/>
      <c r="B31" s="87"/>
      <c r="C31" s="87"/>
      <c r="D31" s="87"/>
      <c r="E31" s="87"/>
      <c r="F31" s="87"/>
      <c r="G31" s="87"/>
      <c r="H31" s="87"/>
      <c r="I31" s="87"/>
    </row>
    <row r="32" spans="1:57" ht="19.5" customHeight="1">
      <c r="A32" s="95" t="s">
        <v>51</v>
      </c>
      <c r="B32" s="95"/>
      <c r="C32" s="95"/>
      <c r="D32" s="95"/>
      <c r="E32" s="95"/>
      <c r="F32" s="95"/>
      <c r="G32" s="96"/>
      <c r="H32" s="95"/>
      <c r="I32" s="95"/>
      <c r="BA32" s="30"/>
      <c r="BB32" s="30"/>
      <c r="BC32" s="30"/>
      <c r="BD32" s="30"/>
      <c r="BE32" s="30"/>
    </row>
    <row r="33" spans="1:9" ht="13.5" thickBot="1">
      <c r="A33" s="97"/>
      <c r="B33" s="97"/>
      <c r="C33" s="97"/>
      <c r="D33" s="97"/>
      <c r="E33" s="97"/>
      <c r="F33" s="97"/>
      <c r="G33" s="97"/>
      <c r="H33" s="97"/>
      <c r="I33" s="97"/>
    </row>
    <row r="34" spans="1:9" ht="12.75">
      <c r="A34" s="98" t="s">
        <v>52</v>
      </c>
      <c r="B34" s="99"/>
      <c r="C34" s="99"/>
      <c r="D34" s="100"/>
      <c r="E34" s="101" t="s">
        <v>53</v>
      </c>
      <c r="F34" s="102" t="s">
        <v>54</v>
      </c>
      <c r="G34" s="103" t="s">
        <v>55</v>
      </c>
      <c r="H34" s="104"/>
      <c r="I34" s="105" t="s">
        <v>53</v>
      </c>
    </row>
    <row r="35" spans="1:53" ht="12.75">
      <c r="A35" s="106"/>
      <c r="B35" s="107"/>
      <c r="C35" s="107"/>
      <c r="D35" s="108"/>
      <c r="E35" s="109">
        <f>Položky!G135</f>
        <v>0</v>
      </c>
      <c r="F35" s="110"/>
      <c r="G35" s="111">
        <f>CHOOSE(BA35+1,HSV+PSV,HSV+PSV+Mont,HSV+PSV+Dodavka+Mont,HSV,PSV,Mont,Dodavka,Mont+Dodavka,0)</f>
        <v>0</v>
      </c>
      <c r="H35" s="112"/>
      <c r="I35" s="113">
        <f>E35+F35*G35/100</f>
        <v>0</v>
      </c>
      <c r="BA35">
        <v>8</v>
      </c>
    </row>
    <row r="36" spans="1:9" ht="13.5" thickBot="1">
      <c r="A36" s="114"/>
      <c r="B36" s="115" t="s">
        <v>56</v>
      </c>
      <c r="C36" s="116"/>
      <c r="D36" s="117"/>
      <c r="E36" s="118"/>
      <c r="F36" s="119"/>
      <c r="G36" s="119"/>
      <c r="H36" s="175"/>
      <c r="I36" s="176">
        <f>SUM(I35)</f>
        <v>0</v>
      </c>
    </row>
    <row r="37" spans="1:9" ht="12.75">
      <c r="A37" s="97"/>
      <c r="B37" s="97"/>
      <c r="C37" s="97"/>
      <c r="D37" s="97"/>
      <c r="E37" s="97"/>
      <c r="F37" s="97"/>
      <c r="G37" s="97"/>
      <c r="H37" s="97"/>
      <c r="I37" s="97"/>
    </row>
    <row r="38" spans="2:9" ht="12.75">
      <c r="B38" s="94"/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  <row r="80" spans="6:9" ht="12.75">
      <c r="F80" s="120"/>
      <c r="G80" s="121"/>
      <c r="H80" s="121"/>
      <c r="I80" s="122"/>
    </row>
    <row r="81" spans="6:9" ht="12.75">
      <c r="F81" s="120"/>
      <c r="G81" s="121"/>
      <c r="H81" s="121"/>
      <c r="I81" s="122"/>
    </row>
    <row r="82" spans="6:9" ht="12.75">
      <c r="F82" s="120"/>
      <c r="G82" s="121"/>
      <c r="H82" s="121"/>
      <c r="I82" s="122"/>
    </row>
    <row r="83" spans="6:9" ht="12.75">
      <c r="F83" s="120"/>
      <c r="G83" s="121"/>
      <c r="H83" s="121"/>
      <c r="I83" s="122"/>
    </row>
    <row r="84" spans="6:9" ht="12.75">
      <c r="F84" s="120"/>
      <c r="G84" s="121"/>
      <c r="H84" s="121"/>
      <c r="I84" s="122"/>
    </row>
    <row r="85" spans="6:9" ht="12.75">
      <c r="F85" s="120"/>
      <c r="G85" s="121"/>
      <c r="H85" s="121"/>
      <c r="I85" s="122"/>
    </row>
    <row r="86" spans="6:9" ht="12.75">
      <c r="F86" s="120"/>
      <c r="G86" s="121"/>
      <c r="H86" s="121"/>
      <c r="I86" s="122"/>
    </row>
    <row r="87" spans="6:9" ht="12.75">
      <c r="F87" s="120"/>
      <c r="G87" s="121"/>
      <c r="H87" s="121"/>
      <c r="I87" s="122"/>
    </row>
  </sheetData>
  <sheetProtection/>
  <mergeCells count="3"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00"/>
  <sheetViews>
    <sheetView showGridLines="0" showZeros="0" view="pageBreakPreview" zoomScale="60" zoomScalePageLayoutView="0" workbookViewId="0" topLeftCell="A1">
      <selection activeCell="AH35" sqref="AH35"/>
    </sheetView>
  </sheetViews>
  <sheetFormatPr defaultColWidth="9.00390625" defaultRowHeight="12.75"/>
  <cols>
    <col min="1" max="1" width="3.875" style="123" customWidth="1"/>
    <col min="2" max="2" width="13.625" style="123" bestFit="1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0" width="9.125" style="123" customWidth="1"/>
    <col min="11" max="11" width="11.75390625" style="123" bestFit="1" customWidth="1"/>
    <col min="12" max="16384" width="9.125" style="123" customWidth="1"/>
  </cols>
  <sheetData>
    <row r="1" spans="1:7" ht="15.75">
      <c r="A1" s="191" t="s">
        <v>279</v>
      </c>
      <c r="B1" s="191"/>
      <c r="C1" s="191"/>
      <c r="D1" s="191"/>
      <c r="E1" s="191"/>
      <c r="F1" s="191"/>
      <c r="G1" s="191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2" t="s">
        <v>5</v>
      </c>
      <c r="B3" s="193"/>
      <c r="C3" s="128" t="str">
        <f>CONCATENATE(cislostavby," ",nazevstavby)</f>
        <v> Výměna střešního pláště</v>
      </c>
      <c r="D3" s="129"/>
      <c r="E3" s="130"/>
      <c r="F3" s="131">
        <f>Rekapitulace!H1</f>
        <v>0</v>
      </c>
      <c r="G3" s="132"/>
    </row>
    <row r="4" spans="1:7" ht="13.5" thickBot="1">
      <c r="A4" s="194" t="s">
        <v>1</v>
      </c>
      <c r="B4" s="195"/>
      <c r="C4" s="133" t="str">
        <f>CONCATENATE(cisloobjektu," ",nazevobjektu)</f>
        <v> č.p. 76 na p.č. 130</v>
      </c>
      <c r="D4" s="134"/>
      <c r="E4" s="196"/>
      <c r="F4" s="196"/>
      <c r="G4" s="197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57</v>
      </c>
      <c r="B6" s="140" t="s">
        <v>58</v>
      </c>
      <c r="C6" s="140" t="s">
        <v>59</v>
      </c>
      <c r="D6" s="140" t="s">
        <v>60</v>
      </c>
      <c r="E6" s="141" t="s">
        <v>61</v>
      </c>
      <c r="F6" s="140" t="s">
        <v>62</v>
      </c>
      <c r="G6" s="142" t="s">
        <v>63</v>
      </c>
    </row>
    <row r="7" spans="1:15" ht="12.75">
      <c r="A7" s="143" t="s">
        <v>64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71</v>
      </c>
      <c r="C8" s="153" t="s">
        <v>72</v>
      </c>
      <c r="D8" s="154" t="s">
        <v>73</v>
      </c>
      <c r="E8" s="155">
        <v>50</v>
      </c>
      <c r="F8" s="155"/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0.03836</v>
      </c>
    </row>
    <row r="9" spans="1:104" ht="22.5">
      <c r="A9" s="151">
        <v>2</v>
      </c>
      <c r="B9" s="152" t="s">
        <v>74</v>
      </c>
      <c r="C9" s="153" t="s">
        <v>75</v>
      </c>
      <c r="D9" s="154" t="s">
        <v>73</v>
      </c>
      <c r="E9" s="155">
        <v>50</v>
      </c>
      <c r="F9" s="155"/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0.02996</v>
      </c>
    </row>
    <row r="10" spans="1:104" ht="22.5">
      <c r="A10" s="151">
        <v>3</v>
      </c>
      <c r="B10" s="152" t="s">
        <v>76</v>
      </c>
      <c r="C10" s="153" t="s">
        <v>77</v>
      </c>
      <c r="D10" s="154" t="s">
        <v>73</v>
      </c>
      <c r="E10" s="155">
        <v>250</v>
      </c>
      <c r="F10" s="155"/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0.02405</v>
      </c>
    </row>
    <row r="11" spans="1:104" ht="12.75">
      <c r="A11" s="151">
        <v>4</v>
      </c>
      <c r="B11" s="152" t="s">
        <v>78</v>
      </c>
      <c r="C11" s="153" t="s">
        <v>79</v>
      </c>
      <c r="D11" s="154" t="s">
        <v>73</v>
      </c>
      <c r="E11" s="155">
        <v>3</v>
      </c>
      <c r="F11" s="155"/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0.58567</v>
      </c>
    </row>
    <row r="12" spans="1:104" ht="22.5">
      <c r="A12" s="151">
        <v>5</v>
      </c>
      <c r="B12" s="152" t="s">
        <v>80</v>
      </c>
      <c r="C12" s="153" t="s">
        <v>81</v>
      </c>
      <c r="D12" s="154" t="s">
        <v>73</v>
      </c>
      <c r="E12" s="155">
        <v>2</v>
      </c>
      <c r="F12" s="155"/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0.13786</v>
      </c>
    </row>
    <row r="13" spans="1:57" ht="12.75">
      <c r="A13" s="157"/>
      <c r="B13" s="158" t="s">
        <v>66</v>
      </c>
      <c r="C13" s="159" t="str">
        <f>CONCATENATE(B7," ",C7)</f>
        <v>3 Svislé a kompletní konstrukce</v>
      </c>
      <c r="D13" s="157"/>
      <c r="E13" s="160"/>
      <c r="F13" s="160"/>
      <c r="G13" s="161">
        <f>SUM(G7:G12)</f>
        <v>0</v>
      </c>
      <c r="O13" s="150">
        <v>4</v>
      </c>
      <c r="BA13" s="162">
        <f>SUM(BA7:BA12)</f>
        <v>0</v>
      </c>
      <c r="BB13" s="162">
        <f>SUM(BB7:BB12)</f>
        <v>0</v>
      </c>
      <c r="BC13" s="162">
        <f>SUM(BC7:BC12)</f>
        <v>0</v>
      </c>
      <c r="BD13" s="162">
        <f>SUM(BD7:BD12)</f>
        <v>0</v>
      </c>
      <c r="BE13" s="162">
        <f>SUM(BE7:BE12)</f>
        <v>0</v>
      </c>
    </row>
    <row r="14" spans="1:15" ht="12.75">
      <c r="A14" s="143" t="s">
        <v>64</v>
      </c>
      <c r="B14" s="144" t="s">
        <v>82</v>
      </c>
      <c r="C14" s="145" t="s">
        <v>83</v>
      </c>
      <c r="D14" s="146"/>
      <c r="E14" s="147"/>
      <c r="F14" s="147"/>
      <c r="G14" s="148"/>
      <c r="H14" s="149"/>
      <c r="I14" s="149"/>
      <c r="O14" s="150">
        <v>1</v>
      </c>
    </row>
    <row r="15" spans="1:104" ht="22.5">
      <c r="A15" s="151">
        <v>6</v>
      </c>
      <c r="B15" s="152" t="s">
        <v>84</v>
      </c>
      <c r="C15" s="153" t="s">
        <v>85</v>
      </c>
      <c r="D15" s="154" t="s">
        <v>73</v>
      </c>
      <c r="E15" s="155">
        <v>20</v>
      </c>
      <c r="F15" s="155"/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0.0339</v>
      </c>
    </row>
    <row r="16" spans="1:104" ht="22.5">
      <c r="A16" s="151">
        <v>7</v>
      </c>
      <c r="B16" s="152" t="s">
        <v>86</v>
      </c>
      <c r="C16" s="153" t="s">
        <v>87</v>
      </c>
      <c r="D16" s="154" t="s">
        <v>73</v>
      </c>
      <c r="E16" s="155">
        <v>10</v>
      </c>
      <c r="F16" s="155"/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0.0191</v>
      </c>
    </row>
    <row r="17" spans="1:104" ht="12.75">
      <c r="A17" s="151">
        <v>8</v>
      </c>
      <c r="B17" s="152" t="s">
        <v>88</v>
      </c>
      <c r="C17" s="153" t="s">
        <v>89</v>
      </c>
      <c r="D17" s="154" t="s">
        <v>73</v>
      </c>
      <c r="E17" s="155">
        <v>2</v>
      </c>
      <c r="F17" s="155"/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8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0.15277</v>
      </c>
    </row>
    <row r="18" spans="1:104" ht="12.75">
      <c r="A18" s="151">
        <v>9</v>
      </c>
      <c r="B18" s="152" t="s">
        <v>90</v>
      </c>
      <c r="C18" s="153" t="s">
        <v>91</v>
      </c>
      <c r="D18" s="154" t="s">
        <v>73</v>
      </c>
      <c r="E18" s="155">
        <v>2</v>
      </c>
      <c r="F18" s="155"/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0.15277</v>
      </c>
    </row>
    <row r="19" spans="1:57" ht="12.75">
      <c r="A19" s="157"/>
      <c r="B19" s="158" t="s">
        <v>66</v>
      </c>
      <c r="C19" s="159" t="str">
        <f>CONCATENATE(B14," ",C14)</f>
        <v>61 Upravy povrchů vnitřní</v>
      </c>
      <c r="D19" s="157"/>
      <c r="E19" s="160"/>
      <c r="F19" s="160"/>
      <c r="G19" s="161">
        <f>SUM(G14:G18)</f>
        <v>0</v>
      </c>
      <c r="O19" s="150">
        <v>4</v>
      </c>
      <c r="BA19" s="162">
        <f>SUM(BA14:BA18)</f>
        <v>0</v>
      </c>
      <c r="BB19" s="162">
        <f>SUM(BB14:BB18)</f>
        <v>0</v>
      </c>
      <c r="BC19" s="162">
        <f>SUM(BC14:BC18)</f>
        <v>0</v>
      </c>
      <c r="BD19" s="162">
        <f>SUM(BD14:BD18)</f>
        <v>0</v>
      </c>
      <c r="BE19" s="162">
        <f>SUM(BE14:BE18)</f>
        <v>0</v>
      </c>
    </row>
    <row r="20" spans="1:15" ht="12.75">
      <c r="A20" s="143" t="s">
        <v>64</v>
      </c>
      <c r="B20" s="144" t="s">
        <v>92</v>
      </c>
      <c r="C20" s="145" t="s">
        <v>93</v>
      </c>
      <c r="D20" s="146"/>
      <c r="E20" s="147"/>
      <c r="F20" s="147"/>
      <c r="G20" s="148"/>
      <c r="H20" s="149"/>
      <c r="I20" s="149"/>
      <c r="O20" s="150">
        <v>1</v>
      </c>
    </row>
    <row r="21" spans="1:104" ht="12.75">
      <c r="A21" s="151">
        <v>10</v>
      </c>
      <c r="B21" s="152" t="s">
        <v>94</v>
      </c>
      <c r="C21" s="153" t="s">
        <v>95</v>
      </c>
      <c r="D21" s="154" t="s">
        <v>73</v>
      </c>
      <c r="E21" s="155">
        <v>10</v>
      </c>
      <c r="F21" s="155"/>
      <c r="G21" s="156">
        <f>E21*F21</f>
        <v>0</v>
      </c>
      <c r="O21" s="150">
        <v>2</v>
      </c>
      <c r="AA21" s="123">
        <v>12</v>
      </c>
      <c r="AB21" s="123">
        <v>0</v>
      </c>
      <c r="AC21" s="123">
        <v>10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0.00828</v>
      </c>
    </row>
    <row r="22" spans="1:104" ht="22.5">
      <c r="A22" s="151">
        <v>11</v>
      </c>
      <c r="B22" s="152" t="s">
        <v>96</v>
      </c>
      <c r="C22" s="153" t="s">
        <v>97</v>
      </c>
      <c r="D22" s="154" t="s">
        <v>73</v>
      </c>
      <c r="E22" s="155">
        <v>30</v>
      </c>
      <c r="F22" s="155"/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11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0.03143</v>
      </c>
    </row>
    <row r="23" spans="1:57" ht="12.75">
      <c r="A23" s="157"/>
      <c r="B23" s="158" t="s">
        <v>66</v>
      </c>
      <c r="C23" s="159" t="str">
        <f>CONCATENATE(B20," ",C20)</f>
        <v>62 Upravy povrchů vnější</v>
      </c>
      <c r="D23" s="157"/>
      <c r="E23" s="160"/>
      <c r="F23" s="160"/>
      <c r="G23" s="161">
        <f>SUM(G20:G22)</f>
        <v>0</v>
      </c>
      <c r="O23" s="150">
        <v>4</v>
      </c>
      <c r="BA23" s="162">
        <f>SUM(BA20:BA22)</f>
        <v>0</v>
      </c>
      <c r="BB23" s="162">
        <f>SUM(BB20:BB22)</f>
        <v>0</v>
      </c>
      <c r="BC23" s="162">
        <f>SUM(BC20:BC22)</f>
        <v>0</v>
      </c>
      <c r="BD23" s="162">
        <f>SUM(BD20:BD22)</f>
        <v>0</v>
      </c>
      <c r="BE23" s="162">
        <f>SUM(BE20:BE22)</f>
        <v>0</v>
      </c>
    </row>
    <row r="24" spans="1:15" ht="12.75">
      <c r="A24" s="143" t="s">
        <v>64</v>
      </c>
      <c r="B24" s="144" t="s">
        <v>98</v>
      </c>
      <c r="C24" s="145" t="s">
        <v>99</v>
      </c>
      <c r="D24" s="146"/>
      <c r="E24" s="147"/>
      <c r="F24" s="147"/>
      <c r="G24" s="148"/>
      <c r="H24" s="149"/>
      <c r="I24" s="149"/>
      <c r="O24" s="150">
        <v>1</v>
      </c>
    </row>
    <row r="25" spans="1:104" ht="12.75">
      <c r="A25" s="151">
        <v>12</v>
      </c>
      <c r="B25" s="152" t="s">
        <v>100</v>
      </c>
      <c r="C25" s="153" t="s">
        <v>101</v>
      </c>
      <c r="D25" s="154" t="s">
        <v>102</v>
      </c>
      <c r="E25" s="155">
        <v>2</v>
      </c>
      <c r="F25" s="155"/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12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0.22526</v>
      </c>
    </row>
    <row r="26" spans="1:57" ht="12.75">
      <c r="A26" s="157"/>
      <c r="B26" s="158" t="s">
        <v>66</v>
      </c>
      <c r="C26" s="159" t="str">
        <f>CONCATENATE(B24," ",C24)</f>
        <v>64 Výplně otvorů</v>
      </c>
      <c r="D26" s="157"/>
      <c r="E26" s="160"/>
      <c r="F26" s="160"/>
      <c r="G26" s="161">
        <f>SUM(G24:G25)</f>
        <v>0</v>
      </c>
      <c r="O26" s="150">
        <v>4</v>
      </c>
      <c r="BA26" s="162">
        <f>SUM(BA24:BA25)</f>
        <v>0</v>
      </c>
      <c r="BB26" s="162">
        <f>SUM(BB24:BB25)</f>
        <v>0</v>
      </c>
      <c r="BC26" s="162">
        <f>SUM(BC24:BC25)</f>
        <v>0</v>
      </c>
      <c r="BD26" s="162">
        <f>SUM(BD24:BD25)</f>
        <v>0</v>
      </c>
      <c r="BE26" s="162">
        <f>SUM(BE24:BE25)</f>
        <v>0</v>
      </c>
    </row>
    <row r="27" spans="1:15" ht="12.75">
      <c r="A27" s="143" t="s">
        <v>64</v>
      </c>
      <c r="B27" s="144" t="s">
        <v>103</v>
      </c>
      <c r="C27" s="145" t="s">
        <v>104</v>
      </c>
      <c r="D27" s="146"/>
      <c r="E27" s="147"/>
      <c r="F27" s="147"/>
      <c r="G27" s="148"/>
      <c r="H27" s="149"/>
      <c r="I27" s="149"/>
      <c r="O27" s="150">
        <v>1</v>
      </c>
    </row>
    <row r="28" spans="1:104" ht="12.75">
      <c r="A28" s="151">
        <v>13</v>
      </c>
      <c r="B28" s="152" t="s">
        <v>105</v>
      </c>
      <c r="C28" s="153" t="s">
        <v>106</v>
      </c>
      <c r="D28" s="154" t="s">
        <v>73</v>
      </c>
      <c r="E28" s="155">
        <v>521.7</v>
      </c>
      <c r="F28" s="155"/>
      <c r="G28" s="156">
        <f aca="true" t="shared" si="0" ref="G28:G34">E28*F28</f>
        <v>0</v>
      </c>
      <c r="O28" s="150">
        <v>2</v>
      </c>
      <c r="AA28" s="123">
        <v>12</v>
      </c>
      <c r="AB28" s="123">
        <v>0</v>
      </c>
      <c r="AC28" s="123">
        <v>13</v>
      </c>
      <c r="AZ28" s="123">
        <v>1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</v>
      </c>
    </row>
    <row r="29" spans="1:104" ht="12.75">
      <c r="A29" s="151">
        <v>14</v>
      </c>
      <c r="B29" s="152" t="s">
        <v>107</v>
      </c>
      <c r="C29" s="153" t="s">
        <v>108</v>
      </c>
      <c r="D29" s="154" t="s">
        <v>73</v>
      </c>
      <c r="E29" s="155">
        <v>521.7</v>
      </c>
      <c r="F29" s="155"/>
      <c r="G29" s="156">
        <f t="shared" si="0"/>
        <v>0</v>
      </c>
      <c r="O29" s="150">
        <v>2</v>
      </c>
      <c r="AA29" s="123">
        <v>12</v>
      </c>
      <c r="AB29" s="123">
        <v>0</v>
      </c>
      <c r="AC29" s="123">
        <v>14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04" ht="12.75">
      <c r="A30" s="151">
        <v>15</v>
      </c>
      <c r="B30" s="152" t="s">
        <v>109</v>
      </c>
      <c r="C30" s="153" t="s">
        <v>110</v>
      </c>
      <c r="D30" s="154" t="s">
        <v>73</v>
      </c>
      <c r="E30" s="155">
        <v>521.7</v>
      </c>
      <c r="F30" s="155"/>
      <c r="G30" s="156">
        <f t="shared" si="0"/>
        <v>0</v>
      </c>
      <c r="O30" s="150">
        <v>2</v>
      </c>
      <c r="AA30" s="123">
        <v>12</v>
      </c>
      <c r="AB30" s="123">
        <v>0</v>
      </c>
      <c r="AC30" s="123">
        <v>15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0.01838</v>
      </c>
    </row>
    <row r="31" spans="1:104" ht="12.75">
      <c r="A31" s="151">
        <v>16</v>
      </c>
      <c r="B31" s="152" t="s">
        <v>111</v>
      </c>
      <c r="C31" s="153" t="s">
        <v>112</v>
      </c>
      <c r="D31" s="154" t="s">
        <v>73</v>
      </c>
      <c r="E31" s="155">
        <v>521.7</v>
      </c>
      <c r="F31" s="155"/>
      <c r="G31" s="156">
        <f t="shared" si="0"/>
        <v>0</v>
      </c>
      <c r="O31" s="150">
        <v>2</v>
      </c>
      <c r="AA31" s="123">
        <v>12</v>
      </c>
      <c r="AB31" s="123">
        <v>0</v>
      </c>
      <c r="AC31" s="123">
        <v>16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</v>
      </c>
    </row>
    <row r="32" spans="1:15" ht="12.75">
      <c r="A32" s="151">
        <v>17</v>
      </c>
      <c r="B32" s="152" t="s">
        <v>113</v>
      </c>
      <c r="C32" s="153" t="s">
        <v>114</v>
      </c>
      <c r="D32" s="154" t="s">
        <v>73</v>
      </c>
      <c r="E32" s="155">
        <v>521.7</v>
      </c>
      <c r="F32" s="155"/>
      <c r="G32" s="156">
        <f t="shared" si="0"/>
        <v>0</v>
      </c>
      <c r="O32" s="150"/>
    </row>
    <row r="33" spans="1:15" ht="22.5">
      <c r="A33" s="151">
        <v>18</v>
      </c>
      <c r="B33" s="152"/>
      <c r="C33" s="153" t="s">
        <v>266</v>
      </c>
      <c r="D33" s="154" t="s">
        <v>73</v>
      </c>
      <c r="E33" s="155">
        <v>195</v>
      </c>
      <c r="F33" s="155"/>
      <c r="G33" s="156">
        <f t="shared" si="0"/>
        <v>0</v>
      </c>
      <c r="O33" s="150"/>
    </row>
    <row r="34" spans="1:104" ht="22.5">
      <c r="A34" s="151">
        <v>19</v>
      </c>
      <c r="B34" s="152"/>
      <c r="C34" s="153" t="s">
        <v>267</v>
      </c>
      <c r="D34" s="154" t="s">
        <v>73</v>
      </c>
      <c r="E34" s="155">
        <v>195</v>
      </c>
      <c r="F34" s="155"/>
      <c r="G34" s="156">
        <f t="shared" si="0"/>
        <v>0</v>
      </c>
      <c r="O34" s="150">
        <v>2</v>
      </c>
      <c r="AA34" s="123">
        <v>12</v>
      </c>
      <c r="AB34" s="123">
        <v>0</v>
      </c>
      <c r="AC34" s="123">
        <v>17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</v>
      </c>
    </row>
    <row r="35" spans="1:57" ht="12.75">
      <c r="A35" s="157"/>
      <c r="B35" s="158" t="s">
        <v>66</v>
      </c>
      <c r="C35" s="159" t="str">
        <f>CONCATENATE(B27," ",C27)</f>
        <v>94 Lešení a stavební výtahy</v>
      </c>
      <c r="D35" s="157"/>
      <c r="E35" s="160"/>
      <c r="F35" s="160"/>
      <c r="G35" s="161">
        <f>SUM(G27:G34)</f>
        <v>0</v>
      </c>
      <c r="O35" s="150">
        <v>4</v>
      </c>
      <c r="BA35" s="162">
        <f>SUM(BA27:BA34)</f>
        <v>0</v>
      </c>
      <c r="BB35" s="162">
        <f>SUM(BB27:BB34)</f>
        <v>0</v>
      </c>
      <c r="BC35" s="162">
        <f>SUM(BC27:BC34)</f>
        <v>0</v>
      </c>
      <c r="BD35" s="162">
        <f>SUM(BD27:BD34)</f>
        <v>0</v>
      </c>
      <c r="BE35" s="162">
        <f>SUM(BE27:BE34)</f>
        <v>0</v>
      </c>
    </row>
    <row r="36" spans="1:15" ht="12.75">
      <c r="A36" s="143" t="s">
        <v>64</v>
      </c>
      <c r="B36" s="144" t="s">
        <v>115</v>
      </c>
      <c r="C36" s="145" t="s">
        <v>116</v>
      </c>
      <c r="D36" s="146"/>
      <c r="E36" s="147"/>
      <c r="F36" s="147"/>
      <c r="G36" s="148"/>
      <c r="H36" s="149"/>
      <c r="I36" s="149"/>
      <c r="O36" s="150">
        <v>1</v>
      </c>
    </row>
    <row r="37" spans="1:104" ht="22.5">
      <c r="A37" s="151">
        <v>20</v>
      </c>
      <c r="B37" s="152" t="s">
        <v>117</v>
      </c>
      <c r="C37" s="153" t="s">
        <v>265</v>
      </c>
      <c r="D37" s="154" t="s">
        <v>73</v>
      </c>
      <c r="E37" s="155">
        <v>320</v>
      </c>
      <c r="F37" s="155"/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18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0.08441</v>
      </c>
    </row>
    <row r="38" spans="1:57" ht="12.75">
      <c r="A38" s="157"/>
      <c r="B38" s="158" t="s">
        <v>66</v>
      </c>
      <c r="C38" s="159" t="str">
        <f>CONCATENATE(B36," ",C36)</f>
        <v>95 Dokončovací kce na pozem.stav.</v>
      </c>
      <c r="D38" s="157"/>
      <c r="E38" s="160"/>
      <c r="F38" s="160"/>
      <c r="G38" s="161">
        <f>SUM(G36:G37)</f>
        <v>0</v>
      </c>
      <c r="O38" s="150">
        <v>4</v>
      </c>
      <c r="BA38" s="162">
        <f>SUM(BA36:BA37)</f>
        <v>0</v>
      </c>
      <c r="BB38" s="162">
        <f>SUM(BB36:BB37)</f>
        <v>0</v>
      </c>
      <c r="BC38" s="162">
        <f>SUM(BC36:BC37)</f>
        <v>0</v>
      </c>
      <c r="BD38" s="162">
        <f>SUM(BD36:BD37)</f>
        <v>0</v>
      </c>
      <c r="BE38" s="162">
        <f>SUM(BE36:BE37)</f>
        <v>0</v>
      </c>
    </row>
    <row r="39" spans="1:15" ht="12.75">
      <c r="A39" s="143" t="s">
        <v>64</v>
      </c>
      <c r="B39" s="144" t="s">
        <v>118</v>
      </c>
      <c r="C39" s="145" t="s">
        <v>119</v>
      </c>
      <c r="D39" s="146"/>
      <c r="E39" s="147"/>
      <c r="F39" s="147"/>
      <c r="G39" s="148"/>
      <c r="H39" s="149"/>
      <c r="I39" s="149"/>
      <c r="O39" s="150">
        <v>1</v>
      </c>
    </row>
    <row r="40" spans="1:104" ht="22.5">
      <c r="A40" s="151">
        <v>21</v>
      </c>
      <c r="B40" s="152" t="s">
        <v>120</v>
      </c>
      <c r="C40" s="153" t="s">
        <v>121</v>
      </c>
      <c r="D40" s="154" t="s">
        <v>73</v>
      </c>
      <c r="E40" s="155">
        <v>25</v>
      </c>
      <c r="F40" s="155"/>
      <c r="G40" s="156">
        <f>E40*F40</f>
        <v>0</v>
      </c>
      <c r="O40" s="150">
        <v>2</v>
      </c>
      <c r="AA40" s="123">
        <v>12</v>
      </c>
      <c r="AB40" s="123">
        <v>0</v>
      </c>
      <c r="AC40" s="123">
        <v>19</v>
      </c>
      <c r="AZ40" s="123">
        <v>1</v>
      </c>
      <c r="BA40" s="123">
        <f>IF(AZ40=1,G40,0)</f>
        <v>0</v>
      </c>
      <c r="BB40" s="123">
        <f>IF(AZ40=2,G40,0)</f>
        <v>0</v>
      </c>
      <c r="BC40" s="123">
        <f>IF(AZ40=3,G40,0)</f>
        <v>0</v>
      </c>
      <c r="BD40" s="123">
        <f>IF(AZ40=4,G40,0)</f>
        <v>0</v>
      </c>
      <c r="BE40" s="123">
        <f>IF(AZ40=5,G40,0)</f>
        <v>0</v>
      </c>
      <c r="CZ40" s="123">
        <v>0.00067</v>
      </c>
    </row>
    <row r="41" spans="1:104" ht="22.5">
      <c r="A41" s="151">
        <v>22</v>
      </c>
      <c r="B41" s="152" t="s">
        <v>122</v>
      </c>
      <c r="C41" s="153" t="s">
        <v>123</v>
      </c>
      <c r="D41" s="154" t="s">
        <v>73</v>
      </c>
      <c r="E41" s="155">
        <v>25</v>
      </c>
      <c r="F41" s="155"/>
      <c r="G41" s="156">
        <f>E41*F41</f>
        <v>0</v>
      </c>
      <c r="O41" s="150">
        <v>2</v>
      </c>
      <c r="AA41" s="123">
        <v>12</v>
      </c>
      <c r="AB41" s="123">
        <v>0</v>
      </c>
      <c r="AC41" s="123">
        <v>20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0.00067</v>
      </c>
    </row>
    <row r="42" spans="1:57" ht="12.75">
      <c r="A42" s="157"/>
      <c r="B42" s="158" t="s">
        <v>66</v>
      </c>
      <c r="C42" s="159" t="str">
        <f>CONCATENATE(B39," ",C39)</f>
        <v>96 Bourání konstrukcí</v>
      </c>
      <c r="D42" s="157"/>
      <c r="E42" s="160"/>
      <c r="F42" s="160"/>
      <c r="G42" s="161">
        <f>SUM(G39:G41)</f>
        <v>0</v>
      </c>
      <c r="O42" s="150">
        <v>4</v>
      </c>
      <c r="BA42" s="162">
        <f>SUM(BA39:BA41)</f>
        <v>0</v>
      </c>
      <c r="BB42" s="162">
        <f>SUM(BB39:BB41)</f>
        <v>0</v>
      </c>
      <c r="BC42" s="162">
        <f>SUM(BC39:BC41)</f>
        <v>0</v>
      </c>
      <c r="BD42" s="162">
        <f>SUM(BD39:BD41)</f>
        <v>0</v>
      </c>
      <c r="BE42" s="162">
        <f>SUM(BE39:BE41)</f>
        <v>0</v>
      </c>
    </row>
    <row r="43" spans="1:15" ht="12.75">
      <c r="A43" s="143" t="s">
        <v>64</v>
      </c>
      <c r="B43" s="144" t="s">
        <v>124</v>
      </c>
      <c r="C43" s="145" t="s">
        <v>125</v>
      </c>
      <c r="D43" s="146"/>
      <c r="E43" s="147"/>
      <c r="F43" s="147"/>
      <c r="G43" s="148"/>
      <c r="H43" s="149"/>
      <c r="I43" s="149"/>
      <c r="O43" s="150">
        <v>1</v>
      </c>
    </row>
    <row r="44" spans="1:104" ht="12.75">
      <c r="A44" s="151">
        <v>23</v>
      </c>
      <c r="B44" s="152" t="s">
        <v>126</v>
      </c>
      <c r="C44" s="153" t="s">
        <v>127</v>
      </c>
      <c r="D44" s="154" t="s">
        <v>73</v>
      </c>
      <c r="E44" s="155">
        <v>20</v>
      </c>
      <c r="F44" s="155"/>
      <c r="G44" s="156">
        <f>E44*F44</f>
        <v>0</v>
      </c>
      <c r="O44" s="150">
        <v>2</v>
      </c>
      <c r="AA44" s="123">
        <v>12</v>
      </c>
      <c r="AB44" s="123">
        <v>0</v>
      </c>
      <c r="AC44" s="123">
        <v>21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</v>
      </c>
    </row>
    <row r="45" spans="1:104" ht="12.75">
      <c r="A45" s="151">
        <v>24</v>
      </c>
      <c r="B45" s="152" t="s">
        <v>128</v>
      </c>
      <c r="C45" s="153" t="s">
        <v>129</v>
      </c>
      <c r="D45" s="154" t="s">
        <v>73</v>
      </c>
      <c r="E45" s="155">
        <v>1</v>
      </c>
      <c r="F45" s="155"/>
      <c r="G45" s="156">
        <f>E45*F45</f>
        <v>0</v>
      </c>
      <c r="O45" s="150">
        <v>2</v>
      </c>
      <c r="AA45" s="123">
        <v>12</v>
      </c>
      <c r="AB45" s="123">
        <v>0</v>
      </c>
      <c r="AC45" s="123">
        <v>22</v>
      </c>
      <c r="AZ45" s="123">
        <v>1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0.00055</v>
      </c>
    </row>
    <row r="46" spans="1:104" ht="12.75">
      <c r="A46" s="151">
        <v>25</v>
      </c>
      <c r="B46" s="152" t="s">
        <v>130</v>
      </c>
      <c r="C46" s="153" t="s">
        <v>131</v>
      </c>
      <c r="D46" s="154" t="s">
        <v>132</v>
      </c>
      <c r="E46" s="155">
        <v>30</v>
      </c>
      <c r="F46" s="155"/>
      <c r="G46" s="156">
        <f>E46*F46</f>
        <v>0</v>
      </c>
      <c r="O46" s="150">
        <v>2</v>
      </c>
      <c r="AA46" s="123">
        <v>12</v>
      </c>
      <c r="AB46" s="123">
        <v>0</v>
      </c>
      <c r="AC46" s="123">
        <v>23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0.02365</v>
      </c>
    </row>
    <row r="47" spans="1:104" ht="12.75">
      <c r="A47" s="151">
        <v>26</v>
      </c>
      <c r="B47" s="152" t="s">
        <v>133</v>
      </c>
      <c r="C47" s="153" t="s">
        <v>134</v>
      </c>
      <c r="D47" s="154" t="s">
        <v>135</v>
      </c>
      <c r="E47" s="155">
        <v>6</v>
      </c>
      <c r="F47" s="155"/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24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104" ht="12.75">
      <c r="A48" s="151">
        <v>27</v>
      </c>
      <c r="B48" s="152" t="s">
        <v>136</v>
      </c>
      <c r="C48" s="153" t="s">
        <v>137</v>
      </c>
      <c r="D48" s="154" t="s">
        <v>135</v>
      </c>
      <c r="E48" s="155">
        <v>6</v>
      </c>
      <c r="F48" s="155"/>
      <c r="G48" s="156">
        <f>E48*F48</f>
        <v>0</v>
      </c>
      <c r="O48" s="150">
        <v>2</v>
      </c>
      <c r="AA48" s="123">
        <v>12</v>
      </c>
      <c r="AB48" s="123">
        <v>0</v>
      </c>
      <c r="AC48" s="123">
        <v>25</v>
      </c>
      <c r="AZ48" s="123">
        <v>1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</v>
      </c>
    </row>
    <row r="49" spans="1:57" ht="12.75">
      <c r="A49" s="157"/>
      <c r="B49" s="158" t="s">
        <v>66</v>
      </c>
      <c r="C49" s="159" t="str">
        <f>CONCATENATE(B43," ",C43)</f>
        <v>97 Prorážení otvorů</v>
      </c>
      <c r="D49" s="157"/>
      <c r="E49" s="160"/>
      <c r="F49" s="160"/>
      <c r="G49" s="161">
        <f>SUM(G43:G48)</f>
        <v>0</v>
      </c>
      <c r="O49" s="150">
        <v>4</v>
      </c>
      <c r="BA49" s="162">
        <f>SUM(BA43:BA48)</f>
        <v>0</v>
      </c>
      <c r="BB49" s="162">
        <f>SUM(BB43:BB48)</f>
        <v>0</v>
      </c>
      <c r="BC49" s="162">
        <f>SUM(BC43:BC48)</f>
        <v>0</v>
      </c>
      <c r="BD49" s="162">
        <f>SUM(BD43:BD48)</f>
        <v>0</v>
      </c>
      <c r="BE49" s="162">
        <f>SUM(BE43:BE48)</f>
        <v>0</v>
      </c>
    </row>
    <row r="50" spans="1:15" ht="12.75">
      <c r="A50" s="143" t="s">
        <v>64</v>
      </c>
      <c r="B50" s="144" t="s">
        <v>138</v>
      </c>
      <c r="C50" s="145" t="s">
        <v>139</v>
      </c>
      <c r="D50" s="146"/>
      <c r="E50" s="147"/>
      <c r="F50" s="147"/>
      <c r="G50" s="148"/>
      <c r="H50" s="149"/>
      <c r="I50" s="149"/>
      <c r="O50" s="150">
        <v>1</v>
      </c>
    </row>
    <row r="51" spans="1:104" ht="12.75">
      <c r="A51" s="151">
        <v>28</v>
      </c>
      <c r="B51" s="152" t="s">
        <v>140</v>
      </c>
      <c r="C51" s="153" t="s">
        <v>141</v>
      </c>
      <c r="D51" s="154" t="s">
        <v>135</v>
      </c>
      <c r="E51" s="155">
        <v>2</v>
      </c>
      <c r="F51" s="155"/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26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104" ht="12.75">
      <c r="A52" s="151">
        <v>29</v>
      </c>
      <c r="B52" s="152" t="s">
        <v>142</v>
      </c>
      <c r="C52" s="153" t="s">
        <v>143</v>
      </c>
      <c r="D52" s="154" t="s">
        <v>135</v>
      </c>
      <c r="E52" s="155">
        <v>1</v>
      </c>
      <c r="F52" s="155"/>
      <c r="G52" s="156">
        <f>E52*F52</f>
        <v>0</v>
      </c>
      <c r="O52" s="150">
        <v>2</v>
      </c>
      <c r="AA52" s="123">
        <v>12</v>
      </c>
      <c r="AB52" s="123">
        <v>0</v>
      </c>
      <c r="AC52" s="123">
        <v>27</v>
      </c>
      <c r="AZ52" s="123">
        <v>1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0</v>
      </c>
    </row>
    <row r="53" spans="1:57" ht="12.75">
      <c r="A53" s="157"/>
      <c r="B53" s="158" t="s">
        <v>66</v>
      </c>
      <c r="C53" s="159" t="str">
        <f>CONCATENATE(B50," ",C50)</f>
        <v>99 Staveništní přesun hmot</v>
      </c>
      <c r="D53" s="157"/>
      <c r="E53" s="160"/>
      <c r="F53" s="160"/>
      <c r="G53" s="161">
        <f>SUM(G50:G52)</f>
        <v>0</v>
      </c>
      <c r="O53" s="150">
        <v>4</v>
      </c>
      <c r="BA53" s="162">
        <f>SUM(BA50:BA52)</f>
        <v>0</v>
      </c>
      <c r="BB53" s="162">
        <f>SUM(BB50:BB52)</f>
        <v>0</v>
      </c>
      <c r="BC53" s="162">
        <f>SUM(BC50:BC52)</f>
        <v>0</v>
      </c>
      <c r="BD53" s="162">
        <f>SUM(BD50:BD52)</f>
        <v>0</v>
      </c>
      <c r="BE53" s="162">
        <f>SUM(BE50:BE52)</f>
        <v>0</v>
      </c>
    </row>
    <row r="54" spans="1:15" ht="12.75">
      <c r="A54" s="143" t="s">
        <v>64</v>
      </c>
      <c r="B54" s="144" t="s">
        <v>144</v>
      </c>
      <c r="C54" s="145" t="s">
        <v>145</v>
      </c>
      <c r="D54" s="146"/>
      <c r="E54" s="147"/>
      <c r="F54" s="147"/>
      <c r="G54" s="148"/>
      <c r="H54" s="149"/>
      <c r="I54" s="149"/>
      <c r="O54" s="150">
        <v>1</v>
      </c>
    </row>
    <row r="55" spans="1:104" ht="12.75">
      <c r="A55" s="151">
        <v>30</v>
      </c>
      <c r="B55" s="152" t="s">
        <v>146</v>
      </c>
      <c r="C55" s="153" t="s">
        <v>147</v>
      </c>
      <c r="D55" s="154" t="s">
        <v>73</v>
      </c>
      <c r="E55" s="155">
        <v>300</v>
      </c>
      <c r="F55" s="155"/>
      <c r="G55" s="156">
        <f>E55*F55</f>
        <v>0</v>
      </c>
      <c r="O55" s="150">
        <v>2</v>
      </c>
      <c r="AA55" s="123">
        <v>12</v>
      </c>
      <c r="AB55" s="123">
        <v>0</v>
      </c>
      <c r="AC55" s="123">
        <v>28</v>
      </c>
      <c r="AZ55" s="123">
        <v>2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0.00306</v>
      </c>
    </row>
    <row r="56" spans="1:104" ht="12.75">
      <c r="A56" s="151">
        <v>31</v>
      </c>
      <c r="B56" s="152" t="s">
        <v>148</v>
      </c>
      <c r="C56" s="153" t="s">
        <v>149</v>
      </c>
      <c r="D56" s="154" t="s">
        <v>73</v>
      </c>
      <c r="E56" s="155">
        <v>10</v>
      </c>
      <c r="F56" s="155"/>
      <c r="G56" s="156">
        <f>E56*F56</f>
        <v>0</v>
      </c>
      <c r="O56" s="150">
        <v>2</v>
      </c>
      <c r="AA56" s="123">
        <v>12</v>
      </c>
      <c r="AB56" s="123">
        <v>0</v>
      </c>
      <c r="AC56" s="123">
        <v>29</v>
      </c>
      <c r="AZ56" s="123">
        <v>2</v>
      </c>
      <c r="BA56" s="123">
        <f>IF(AZ56=1,G56,0)</f>
        <v>0</v>
      </c>
      <c r="BB56" s="123">
        <f>IF(AZ56=2,G56,0)</f>
        <v>0</v>
      </c>
      <c r="BC56" s="123">
        <f>IF(AZ56=3,G56,0)</f>
        <v>0</v>
      </c>
      <c r="BD56" s="123">
        <f>IF(AZ56=4,G56,0)</f>
        <v>0</v>
      </c>
      <c r="BE56" s="123">
        <f>IF(AZ56=5,G56,0)</f>
        <v>0</v>
      </c>
      <c r="CZ56" s="123">
        <v>0.00282</v>
      </c>
    </row>
    <row r="57" spans="1:57" ht="12.75">
      <c r="A57" s="157"/>
      <c r="B57" s="158" t="s">
        <v>66</v>
      </c>
      <c r="C57" s="159" t="str">
        <f>CONCATENATE(B54," ",C54)</f>
        <v>713 Izolace tepelné</v>
      </c>
      <c r="D57" s="157"/>
      <c r="E57" s="160"/>
      <c r="F57" s="160"/>
      <c r="G57" s="161">
        <f>SUM(G54:G56)</f>
        <v>0</v>
      </c>
      <c r="O57" s="150">
        <v>4</v>
      </c>
      <c r="BA57" s="162">
        <f>SUM(BA54:BA56)</f>
        <v>0</v>
      </c>
      <c r="BB57" s="162">
        <f>SUM(BB54:BB56)</f>
        <v>0</v>
      </c>
      <c r="BC57" s="162">
        <f>SUM(BC54:BC56)</f>
        <v>0</v>
      </c>
      <c r="BD57" s="162">
        <f>SUM(BD54:BD56)</f>
        <v>0</v>
      </c>
      <c r="BE57" s="162">
        <f>SUM(BE54:BE56)</f>
        <v>0</v>
      </c>
    </row>
    <row r="58" spans="1:15" ht="12.75">
      <c r="A58" s="143" t="s">
        <v>64</v>
      </c>
      <c r="B58" s="144" t="s">
        <v>150</v>
      </c>
      <c r="C58" s="145" t="s">
        <v>151</v>
      </c>
      <c r="D58" s="146"/>
      <c r="E58" s="147"/>
      <c r="F58" s="147"/>
      <c r="G58" s="148"/>
      <c r="H58" s="149"/>
      <c r="I58" s="149"/>
      <c r="O58" s="150">
        <v>1</v>
      </c>
    </row>
    <row r="59" spans="1:104" ht="12.75">
      <c r="A59" s="151">
        <v>32</v>
      </c>
      <c r="B59" s="152" t="s">
        <v>152</v>
      </c>
      <c r="C59" s="153" t="s">
        <v>153</v>
      </c>
      <c r="D59" s="154" t="s">
        <v>102</v>
      </c>
      <c r="E59" s="155">
        <v>1</v>
      </c>
      <c r="F59" s="155"/>
      <c r="G59" s="156">
        <f aca="true" t="shared" si="1" ref="G59:G65">E59*F59</f>
        <v>0</v>
      </c>
      <c r="O59" s="150">
        <v>2</v>
      </c>
      <c r="AA59" s="123">
        <v>12</v>
      </c>
      <c r="AB59" s="123">
        <v>0</v>
      </c>
      <c r="AC59" s="123">
        <v>30</v>
      </c>
      <c r="AZ59" s="123">
        <v>2</v>
      </c>
      <c r="BA59" s="123">
        <f aca="true" t="shared" si="2" ref="BA59:BA65">IF(AZ59=1,G59,0)</f>
        <v>0</v>
      </c>
      <c r="BB59" s="123">
        <f aca="true" t="shared" si="3" ref="BB59:BB65">IF(AZ59=2,G59,0)</f>
        <v>0</v>
      </c>
      <c r="BC59" s="123">
        <f aca="true" t="shared" si="4" ref="BC59:BC65">IF(AZ59=3,G59,0)</f>
        <v>0</v>
      </c>
      <c r="BD59" s="123">
        <f aca="true" t="shared" si="5" ref="BD59:BD65">IF(AZ59=4,G59,0)</f>
        <v>0</v>
      </c>
      <c r="BE59" s="123">
        <f aca="true" t="shared" si="6" ref="BE59:BE65">IF(AZ59=5,G59,0)</f>
        <v>0</v>
      </c>
      <c r="CZ59" s="123">
        <v>0.00301</v>
      </c>
    </row>
    <row r="60" spans="1:104" ht="12.75">
      <c r="A60" s="151">
        <v>33</v>
      </c>
      <c r="B60" s="152" t="s">
        <v>154</v>
      </c>
      <c r="C60" s="153" t="s">
        <v>155</v>
      </c>
      <c r="D60" s="154" t="s">
        <v>102</v>
      </c>
      <c r="E60" s="155">
        <v>1</v>
      </c>
      <c r="F60" s="155"/>
      <c r="G60" s="156">
        <f t="shared" si="1"/>
        <v>0</v>
      </c>
      <c r="O60" s="150">
        <v>2</v>
      </c>
      <c r="AA60" s="123">
        <v>12</v>
      </c>
      <c r="AB60" s="123">
        <v>0</v>
      </c>
      <c r="AC60" s="123">
        <v>31</v>
      </c>
      <c r="AZ60" s="123">
        <v>2</v>
      </c>
      <c r="BA60" s="123">
        <f t="shared" si="2"/>
        <v>0</v>
      </c>
      <c r="BB60" s="123">
        <f t="shared" si="3"/>
        <v>0</v>
      </c>
      <c r="BC60" s="123">
        <f t="shared" si="4"/>
        <v>0</v>
      </c>
      <c r="BD60" s="123">
        <f t="shared" si="5"/>
        <v>0</v>
      </c>
      <c r="BE60" s="123">
        <f t="shared" si="6"/>
        <v>0</v>
      </c>
      <c r="CZ60" s="123">
        <v>0.00422</v>
      </c>
    </row>
    <row r="61" spans="1:104" ht="12.75">
      <c r="A61" s="151">
        <v>34</v>
      </c>
      <c r="B61" s="152" t="s">
        <v>156</v>
      </c>
      <c r="C61" s="153" t="s">
        <v>157</v>
      </c>
      <c r="D61" s="154" t="s">
        <v>102</v>
      </c>
      <c r="E61" s="155">
        <v>1</v>
      </c>
      <c r="F61" s="155"/>
      <c r="G61" s="156">
        <f t="shared" si="1"/>
        <v>0</v>
      </c>
      <c r="O61" s="150">
        <v>2</v>
      </c>
      <c r="AA61" s="123">
        <v>12</v>
      </c>
      <c r="AB61" s="123">
        <v>0</v>
      </c>
      <c r="AC61" s="123">
        <v>32</v>
      </c>
      <c r="AZ61" s="123">
        <v>2</v>
      </c>
      <c r="BA61" s="123">
        <f t="shared" si="2"/>
        <v>0</v>
      </c>
      <c r="BB61" s="123">
        <f t="shared" si="3"/>
        <v>0</v>
      </c>
      <c r="BC61" s="123">
        <f t="shared" si="4"/>
        <v>0</v>
      </c>
      <c r="BD61" s="123">
        <f t="shared" si="5"/>
        <v>0</v>
      </c>
      <c r="BE61" s="123">
        <f t="shared" si="6"/>
        <v>0</v>
      </c>
      <c r="CZ61" s="123">
        <v>0.00287</v>
      </c>
    </row>
    <row r="62" spans="1:104" ht="12.75">
      <c r="A62" s="151">
        <v>35</v>
      </c>
      <c r="B62" s="152" t="s">
        <v>158</v>
      </c>
      <c r="C62" s="153" t="s">
        <v>159</v>
      </c>
      <c r="D62" s="154" t="s">
        <v>102</v>
      </c>
      <c r="E62" s="155">
        <v>1</v>
      </c>
      <c r="F62" s="155"/>
      <c r="G62" s="156">
        <f t="shared" si="1"/>
        <v>0</v>
      </c>
      <c r="O62" s="150">
        <v>2</v>
      </c>
      <c r="AA62" s="123">
        <v>12</v>
      </c>
      <c r="AB62" s="123">
        <v>0</v>
      </c>
      <c r="AC62" s="123">
        <v>33</v>
      </c>
      <c r="AZ62" s="123">
        <v>2</v>
      </c>
      <c r="BA62" s="123">
        <f t="shared" si="2"/>
        <v>0</v>
      </c>
      <c r="BB62" s="123">
        <f t="shared" si="3"/>
        <v>0</v>
      </c>
      <c r="BC62" s="123">
        <f t="shared" si="4"/>
        <v>0</v>
      </c>
      <c r="BD62" s="123">
        <f t="shared" si="5"/>
        <v>0</v>
      </c>
      <c r="BE62" s="123">
        <f t="shared" si="6"/>
        <v>0</v>
      </c>
      <c r="CZ62" s="123">
        <v>0.00157</v>
      </c>
    </row>
    <row r="63" spans="1:104" ht="12.75">
      <c r="A63" s="151">
        <v>36</v>
      </c>
      <c r="B63" s="152" t="s">
        <v>160</v>
      </c>
      <c r="C63" s="153" t="s">
        <v>161</v>
      </c>
      <c r="D63" s="154" t="s">
        <v>102</v>
      </c>
      <c r="E63" s="155">
        <v>2</v>
      </c>
      <c r="F63" s="155"/>
      <c r="G63" s="156">
        <f t="shared" si="1"/>
        <v>0</v>
      </c>
      <c r="O63" s="150">
        <v>2</v>
      </c>
      <c r="AA63" s="123">
        <v>12</v>
      </c>
      <c r="AB63" s="123">
        <v>0</v>
      </c>
      <c r="AC63" s="123">
        <v>34</v>
      </c>
      <c r="AZ63" s="123">
        <v>2</v>
      </c>
      <c r="BA63" s="123">
        <f t="shared" si="2"/>
        <v>0</v>
      </c>
      <c r="BB63" s="123">
        <f t="shared" si="3"/>
        <v>0</v>
      </c>
      <c r="BC63" s="123">
        <f t="shared" si="4"/>
        <v>0</v>
      </c>
      <c r="BD63" s="123">
        <f t="shared" si="5"/>
        <v>0</v>
      </c>
      <c r="BE63" s="123">
        <f t="shared" si="6"/>
        <v>0</v>
      </c>
      <c r="CZ63" s="123">
        <v>0</v>
      </c>
    </row>
    <row r="64" spans="1:104" ht="12.75">
      <c r="A64" s="151">
        <v>37</v>
      </c>
      <c r="B64" s="152" t="s">
        <v>162</v>
      </c>
      <c r="C64" s="153" t="s">
        <v>163</v>
      </c>
      <c r="D64" s="154" t="s">
        <v>102</v>
      </c>
      <c r="E64" s="155">
        <v>1</v>
      </c>
      <c r="F64" s="155"/>
      <c r="G64" s="156">
        <f t="shared" si="1"/>
        <v>0</v>
      </c>
      <c r="O64" s="150">
        <v>2</v>
      </c>
      <c r="AA64" s="123">
        <v>12</v>
      </c>
      <c r="AB64" s="123">
        <v>0</v>
      </c>
      <c r="AC64" s="123">
        <v>35</v>
      </c>
      <c r="AZ64" s="123">
        <v>2</v>
      </c>
      <c r="BA64" s="123">
        <f t="shared" si="2"/>
        <v>0</v>
      </c>
      <c r="BB64" s="123">
        <f t="shared" si="3"/>
        <v>0</v>
      </c>
      <c r="BC64" s="123">
        <f t="shared" si="4"/>
        <v>0</v>
      </c>
      <c r="BD64" s="123">
        <f t="shared" si="5"/>
        <v>0</v>
      </c>
      <c r="BE64" s="123">
        <f t="shared" si="6"/>
        <v>0</v>
      </c>
      <c r="CZ64" s="123">
        <v>0</v>
      </c>
    </row>
    <row r="65" spans="1:104" ht="12.75">
      <c r="A65" s="151">
        <v>38</v>
      </c>
      <c r="B65" s="152" t="s">
        <v>164</v>
      </c>
      <c r="C65" s="153" t="s">
        <v>165</v>
      </c>
      <c r="D65" s="154" t="s">
        <v>102</v>
      </c>
      <c r="E65" s="155">
        <v>1</v>
      </c>
      <c r="F65" s="155"/>
      <c r="G65" s="156">
        <f t="shared" si="1"/>
        <v>0</v>
      </c>
      <c r="O65" s="150">
        <v>2</v>
      </c>
      <c r="AA65" s="123">
        <v>12</v>
      </c>
      <c r="AB65" s="123">
        <v>0</v>
      </c>
      <c r="AC65" s="123">
        <v>36</v>
      </c>
      <c r="AZ65" s="123">
        <v>2</v>
      </c>
      <c r="BA65" s="123">
        <f t="shared" si="2"/>
        <v>0</v>
      </c>
      <c r="BB65" s="123">
        <f t="shared" si="3"/>
        <v>0</v>
      </c>
      <c r="BC65" s="123">
        <f t="shared" si="4"/>
        <v>0</v>
      </c>
      <c r="BD65" s="123">
        <f t="shared" si="5"/>
        <v>0</v>
      </c>
      <c r="BE65" s="123">
        <f t="shared" si="6"/>
        <v>0</v>
      </c>
      <c r="CZ65" s="123">
        <v>0.00095</v>
      </c>
    </row>
    <row r="66" spans="1:57" ht="12.75">
      <c r="A66" s="157"/>
      <c r="B66" s="158" t="s">
        <v>66</v>
      </c>
      <c r="C66" s="159" t="str">
        <f>CONCATENATE(B58," ",C58)</f>
        <v>725 Zařizovací předměty</v>
      </c>
      <c r="D66" s="157"/>
      <c r="E66" s="160"/>
      <c r="F66" s="160"/>
      <c r="G66" s="161">
        <f>SUM(G58:G65)</f>
        <v>0</v>
      </c>
      <c r="O66" s="150">
        <v>4</v>
      </c>
      <c r="BA66" s="162">
        <f>SUM(BA58:BA65)</f>
        <v>0</v>
      </c>
      <c r="BB66" s="162">
        <f>SUM(BB58:BB65)</f>
        <v>0</v>
      </c>
      <c r="BC66" s="162">
        <f>SUM(BC58:BC65)</f>
        <v>0</v>
      </c>
      <c r="BD66" s="162">
        <f>SUM(BD58:BD65)</f>
        <v>0</v>
      </c>
      <c r="BE66" s="162">
        <f>SUM(BE58:BE65)</f>
        <v>0</v>
      </c>
    </row>
    <row r="67" spans="1:15" ht="12.75">
      <c r="A67" s="143" t="s">
        <v>64</v>
      </c>
      <c r="B67" s="144" t="s">
        <v>166</v>
      </c>
      <c r="C67" s="145" t="s">
        <v>167</v>
      </c>
      <c r="D67" s="146"/>
      <c r="E67" s="147"/>
      <c r="F67" s="147"/>
      <c r="G67" s="148"/>
      <c r="H67" s="149"/>
      <c r="I67" s="149"/>
      <c r="O67" s="150">
        <v>1</v>
      </c>
    </row>
    <row r="68" spans="1:15" ht="12.75">
      <c r="A68" s="151">
        <v>39</v>
      </c>
      <c r="B68" s="152"/>
      <c r="C68" s="153" t="s">
        <v>268</v>
      </c>
      <c r="D68" s="154" t="s">
        <v>73</v>
      </c>
      <c r="E68" s="155">
        <v>2</v>
      </c>
      <c r="F68" s="155"/>
      <c r="G68" s="156">
        <f>E68*F68</f>
        <v>0</v>
      </c>
      <c r="H68" s="149"/>
      <c r="I68" s="149"/>
      <c r="O68" s="150"/>
    </row>
    <row r="69" spans="1:104" ht="12.75">
      <c r="A69" s="151">
        <v>40</v>
      </c>
      <c r="B69" s="152" t="s">
        <v>168</v>
      </c>
      <c r="C69" s="153" t="s">
        <v>169</v>
      </c>
      <c r="D69" s="154" t="s">
        <v>73</v>
      </c>
      <c r="E69" s="155">
        <v>2</v>
      </c>
      <c r="F69" s="155"/>
      <c r="G69" s="156">
        <f>E69*F69</f>
        <v>0</v>
      </c>
      <c r="O69" s="150">
        <v>2</v>
      </c>
      <c r="AA69" s="123">
        <v>12</v>
      </c>
      <c r="AB69" s="123">
        <v>0</v>
      </c>
      <c r="AC69" s="123">
        <v>37</v>
      </c>
      <c r="AZ69" s="123">
        <v>2</v>
      </c>
      <c r="BA69" s="123">
        <f>IF(AZ69=1,G69,0)</f>
        <v>0</v>
      </c>
      <c r="BB69" s="123">
        <f>IF(AZ69=2,G69,0)</f>
        <v>0</v>
      </c>
      <c r="BC69" s="123">
        <f>IF(AZ69=3,G69,0)</f>
        <v>0</v>
      </c>
      <c r="BD69" s="123">
        <f>IF(AZ69=4,G69,0)</f>
        <v>0</v>
      </c>
      <c r="BE69" s="123">
        <f>IF(AZ69=5,G69,0)</f>
        <v>0</v>
      </c>
      <c r="CZ69" s="123">
        <v>0</v>
      </c>
    </row>
    <row r="70" spans="1:57" ht="12.75">
      <c r="A70" s="157"/>
      <c r="B70" s="158" t="s">
        <v>66</v>
      </c>
      <c r="C70" s="159" t="str">
        <f>CONCATENATE(B67," ",C67)</f>
        <v>735 Otopná tělesa</v>
      </c>
      <c r="D70" s="157"/>
      <c r="E70" s="160"/>
      <c r="F70" s="160"/>
      <c r="G70" s="161">
        <f>SUM(G67:G69)</f>
        <v>0</v>
      </c>
      <c r="O70" s="150">
        <v>4</v>
      </c>
      <c r="BA70" s="162">
        <f>SUM(BA67:BA69)</f>
        <v>0</v>
      </c>
      <c r="BB70" s="162">
        <f>SUM(BB67:BB69)</f>
        <v>0</v>
      </c>
      <c r="BC70" s="162">
        <f>SUM(BC67:BC69)</f>
        <v>0</v>
      </c>
      <c r="BD70" s="162">
        <f>SUM(BD67:BD69)</f>
        <v>0</v>
      </c>
      <c r="BE70" s="162">
        <f>SUM(BE67:BE69)</f>
        <v>0</v>
      </c>
    </row>
    <row r="71" spans="1:15" ht="12.75">
      <c r="A71" s="143" t="s">
        <v>64</v>
      </c>
      <c r="B71" s="144" t="s">
        <v>170</v>
      </c>
      <c r="C71" s="145" t="s">
        <v>171</v>
      </c>
      <c r="D71" s="146"/>
      <c r="E71" s="147"/>
      <c r="F71" s="147"/>
      <c r="G71" s="148"/>
      <c r="H71" s="149"/>
      <c r="I71" s="149"/>
      <c r="O71" s="150">
        <v>1</v>
      </c>
    </row>
    <row r="72" spans="1:104" ht="22.5">
      <c r="A72" s="151">
        <v>41</v>
      </c>
      <c r="B72" s="152" t="s">
        <v>172</v>
      </c>
      <c r="C72" s="153" t="s">
        <v>173</v>
      </c>
      <c r="D72" s="154" t="s">
        <v>73</v>
      </c>
      <c r="E72" s="155">
        <v>320</v>
      </c>
      <c r="F72" s="155"/>
      <c r="G72" s="156">
        <f>E72*F72</f>
        <v>0</v>
      </c>
      <c r="O72" s="150">
        <v>2</v>
      </c>
      <c r="AA72" s="123">
        <v>12</v>
      </c>
      <c r="AB72" s="123">
        <v>0</v>
      </c>
      <c r="AC72" s="123">
        <v>38</v>
      </c>
      <c r="AZ72" s="123">
        <v>2</v>
      </c>
      <c r="BA72" s="123">
        <f>IF(AZ72=1,G72,0)</f>
        <v>0</v>
      </c>
      <c r="BB72" s="123">
        <f>IF(AZ72=2,G72,0)</f>
        <v>0</v>
      </c>
      <c r="BC72" s="123">
        <f>IF(AZ72=3,G72,0)</f>
        <v>0</v>
      </c>
      <c r="BD72" s="123">
        <f>IF(AZ72=4,G72,0)</f>
        <v>0</v>
      </c>
      <c r="BE72" s="123">
        <f>IF(AZ72=5,G72,0)</f>
        <v>0</v>
      </c>
      <c r="CZ72" s="123">
        <v>0.01481</v>
      </c>
    </row>
    <row r="73" spans="1:57" ht="12.75">
      <c r="A73" s="157"/>
      <c r="B73" s="158" t="s">
        <v>66</v>
      </c>
      <c r="C73" s="159" t="str">
        <f>CONCATENATE(B71," ",C71)</f>
        <v>762 Konstrukce tesařské</v>
      </c>
      <c r="D73" s="157"/>
      <c r="E73" s="160"/>
      <c r="F73" s="160"/>
      <c r="G73" s="161">
        <f>SUM(G71:G72)</f>
        <v>0</v>
      </c>
      <c r="O73" s="150">
        <v>4</v>
      </c>
      <c r="BA73" s="162">
        <f>SUM(BA71:BA72)</f>
        <v>0</v>
      </c>
      <c r="BB73" s="162">
        <f>SUM(BB71:BB72)</f>
        <v>0</v>
      </c>
      <c r="BC73" s="162">
        <f>SUM(BC71:BC72)</f>
        <v>0</v>
      </c>
      <c r="BD73" s="162">
        <f>SUM(BD71:BD72)</f>
        <v>0</v>
      </c>
      <c r="BE73" s="162">
        <f>SUM(BE71:BE72)</f>
        <v>0</v>
      </c>
    </row>
    <row r="74" spans="1:15" ht="12.75">
      <c r="A74" s="143" t="s">
        <v>64</v>
      </c>
      <c r="B74" s="144" t="s">
        <v>174</v>
      </c>
      <c r="C74" s="145" t="s">
        <v>175</v>
      </c>
      <c r="D74" s="146"/>
      <c r="E74" s="147"/>
      <c r="F74" s="147"/>
      <c r="G74" s="148"/>
      <c r="H74" s="149"/>
      <c r="I74" s="149"/>
      <c r="O74" s="150">
        <v>1</v>
      </c>
    </row>
    <row r="75" spans="1:104" ht="12.75">
      <c r="A75" s="151">
        <v>42</v>
      </c>
      <c r="B75" s="152" t="s">
        <v>176</v>
      </c>
      <c r="C75" s="153" t="s">
        <v>177</v>
      </c>
      <c r="D75" s="154" t="s">
        <v>132</v>
      </c>
      <c r="E75" s="155">
        <v>37.8</v>
      </c>
      <c r="F75" s="155"/>
      <c r="G75" s="156">
        <f aca="true" t="shared" si="7" ref="G75:G84">E75*F75</f>
        <v>0</v>
      </c>
      <c r="O75" s="150">
        <v>2</v>
      </c>
      <c r="AA75" s="123">
        <v>12</v>
      </c>
      <c r="AB75" s="123">
        <v>0</v>
      </c>
      <c r="AC75" s="123">
        <v>39</v>
      </c>
      <c r="AZ75" s="123">
        <v>2</v>
      </c>
      <c r="BA75" s="123">
        <f aca="true" t="shared" si="8" ref="BA75:BA84">IF(AZ75=1,G75,0)</f>
        <v>0</v>
      </c>
      <c r="BB75" s="123">
        <f aca="true" t="shared" si="9" ref="BB75:BB84">IF(AZ75=2,G75,0)</f>
        <v>0</v>
      </c>
      <c r="BC75" s="123">
        <f aca="true" t="shared" si="10" ref="BC75:BC84">IF(AZ75=3,G75,0)</f>
        <v>0</v>
      </c>
      <c r="BD75" s="123">
        <f aca="true" t="shared" si="11" ref="BD75:BD84">IF(AZ75=4,G75,0)</f>
        <v>0</v>
      </c>
      <c r="BE75" s="123">
        <f aca="true" t="shared" si="12" ref="BE75:BE84">IF(AZ75=5,G75,0)</f>
        <v>0</v>
      </c>
      <c r="CZ75" s="123">
        <v>0.00294</v>
      </c>
    </row>
    <row r="76" spans="1:104" ht="12.75">
      <c r="A76" s="151">
        <v>43</v>
      </c>
      <c r="B76" s="152" t="s">
        <v>178</v>
      </c>
      <c r="C76" s="153" t="s">
        <v>179</v>
      </c>
      <c r="D76" s="154" t="s">
        <v>132</v>
      </c>
      <c r="E76" s="155">
        <v>30.6</v>
      </c>
      <c r="F76" s="155"/>
      <c r="G76" s="156">
        <f t="shared" si="7"/>
        <v>0</v>
      </c>
      <c r="O76" s="150">
        <v>2</v>
      </c>
      <c r="AA76" s="123">
        <v>12</v>
      </c>
      <c r="AB76" s="123">
        <v>0</v>
      </c>
      <c r="AC76" s="123">
        <v>40</v>
      </c>
      <c r="AZ76" s="123">
        <v>2</v>
      </c>
      <c r="BA76" s="123">
        <f t="shared" si="8"/>
        <v>0</v>
      </c>
      <c r="BB76" s="123">
        <f t="shared" si="9"/>
        <v>0</v>
      </c>
      <c r="BC76" s="123">
        <f t="shared" si="10"/>
        <v>0</v>
      </c>
      <c r="BD76" s="123">
        <f t="shared" si="11"/>
        <v>0</v>
      </c>
      <c r="BE76" s="123">
        <f t="shared" si="12"/>
        <v>0</v>
      </c>
      <c r="CZ76" s="123">
        <v>0.00266</v>
      </c>
    </row>
    <row r="77" spans="1:104" ht="12.75">
      <c r="A77" s="151">
        <v>44</v>
      </c>
      <c r="B77" s="152" t="s">
        <v>180</v>
      </c>
      <c r="C77" s="153" t="s">
        <v>181</v>
      </c>
      <c r="D77" s="154" t="s">
        <v>132</v>
      </c>
      <c r="E77" s="155">
        <v>36</v>
      </c>
      <c r="F77" s="155"/>
      <c r="G77" s="156">
        <f t="shared" si="7"/>
        <v>0</v>
      </c>
      <c r="O77" s="150">
        <v>2</v>
      </c>
      <c r="AA77" s="123">
        <v>12</v>
      </c>
      <c r="AB77" s="123">
        <v>0</v>
      </c>
      <c r="AC77" s="123">
        <v>41</v>
      </c>
      <c r="AZ77" s="123">
        <v>2</v>
      </c>
      <c r="BA77" s="123">
        <f t="shared" si="8"/>
        <v>0</v>
      </c>
      <c r="BB77" s="123">
        <f t="shared" si="9"/>
        <v>0</v>
      </c>
      <c r="BC77" s="123">
        <f t="shared" si="10"/>
        <v>0</v>
      </c>
      <c r="BD77" s="123">
        <f t="shared" si="11"/>
        <v>0</v>
      </c>
      <c r="BE77" s="123">
        <f t="shared" si="12"/>
        <v>0</v>
      </c>
      <c r="CZ77" s="123">
        <v>0.00207</v>
      </c>
    </row>
    <row r="78" spans="1:104" ht="12.75">
      <c r="A78" s="151">
        <v>45</v>
      </c>
      <c r="B78" s="152" t="s">
        <v>182</v>
      </c>
      <c r="C78" s="153" t="s">
        <v>183</v>
      </c>
      <c r="D78" s="154" t="s">
        <v>132</v>
      </c>
      <c r="E78" s="155">
        <v>9.8</v>
      </c>
      <c r="F78" s="155"/>
      <c r="G78" s="156">
        <f t="shared" si="7"/>
        <v>0</v>
      </c>
      <c r="O78" s="150">
        <v>2</v>
      </c>
      <c r="AA78" s="123">
        <v>12</v>
      </c>
      <c r="AB78" s="123">
        <v>0</v>
      </c>
      <c r="AC78" s="123">
        <v>42</v>
      </c>
      <c r="AZ78" s="123">
        <v>2</v>
      </c>
      <c r="BA78" s="123">
        <f t="shared" si="8"/>
        <v>0</v>
      </c>
      <c r="BB78" s="123">
        <f t="shared" si="9"/>
        <v>0</v>
      </c>
      <c r="BC78" s="123">
        <f t="shared" si="10"/>
        <v>0</v>
      </c>
      <c r="BD78" s="123">
        <f t="shared" si="11"/>
        <v>0</v>
      </c>
      <c r="BE78" s="123">
        <f t="shared" si="12"/>
        <v>0</v>
      </c>
      <c r="CZ78" s="123">
        <v>0.00269</v>
      </c>
    </row>
    <row r="79" spans="1:104" ht="12.75">
      <c r="A79" s="151">
        <v>46</v>
      </c>
      <c r="B79" s="152" t="s">
        <v>184</v>
      </c>
      <c r="C79" s="153" t="s">
        <v>185</v>
      </c>
      <c r="D79" s="154" t="s">
        <v>132</v>
      </c>
      <c r="E79" s="155">
        <v>14.7</v>
      </c>
      <c r="F79" s="155"/>
      <c r="G79" s="156">
        <f t="shared" si="7"/>
        <v>0</v>
      </c>
      <c r="O79" s="150">
        <v>2</v>
      </c>
      <c r="AA79" s="123">
        <v>12</v>
      </c>
      <c r="AB79" s="123">
        <v>0</v>
      </c>
      <c r="AC79" s="123">
        <v>43</v>
      </c>
      <c r="AZ79" s="123">
        <v>2</v>
      </c>
      <c r="BA79" s="123">
        <f t="shared" si="8"/>
        <v>0</v>
      </c>
      <c r="BB79" s="123">
        <f t="shared" si="9"/>
        <v>0</v>
      </c>
      <c r="BC79" s="123">
        <f t="shared" si="10"/>
        <v>0</v>
      </c>
      <c r="BD79" s="123">
        <f t="shared" si="11"/>
        <v>0</v>
      </c>
      <c r="BE79" s="123">
        <f t="shared" si="12"/>
        <v>0</v>
      </c>
      <c r="CZ79" s="123">
        <v>0.00298</v>
      </c>
    </row>
    <row r="80" spans="1:104" ht="12.75">
      <c r="A80" s="151">
        <v>47</v>
      </c>
      <c r="B80" s="152" t="s">
        <v>186</v>
      </c>
      <c r="C80" s="153" t="s">
        <v>187</v>
      </c>
      <c r="D80" s="154" t="s">
        <v>132</v>
      </c>
      <c r="E80" s="155">
        <v>53</v>
      </c>
      <c r="F80" s="155"/>
      <c r="G80" s="156">
        <f t="shared" si="7"/>
        <v>0</v>
      </c>
      <c r="O80" s="150">
        <v>2</v>
      </c>
      <c r="AA80" s="123">
        <v>12</v>
      </c>
      <c r="AB80" s="123">
        <v>0</v>
      </c>
      <c r="AC80" s="123">
        <v>44</v>
      </c>
      <c r="AZ80" s="123">
        <v>2</v>
      </c>
      <c r="BA80" s="123">
        <f t="shared" si="8"/>
        <v>0</v>
      </c>
      <c r="BB80" s="123">
        <f t="shared" si="9"/>
        <v>0</v>
      </c>
      <c r="BC80" s="123">
        <f t="shared" si="10"/>
        <v>0</v>
      </c>
      <c r="BD80" s="123">
        <f t="shared" si="11"/>
        <v>0</v>
      </c>
      <c r="BE80" s="123">
        <f t="shared" si="12"/>
        <v>0</v>
      </c>
      <c r="CZ80" s="123">
        <v>0</v>
      </c>
    </row>
    <row r="81" spans="1:104" ht="22.5">
      <c r="A81" s="151">
        <v>48</v>
      </c>
      <c r="B81" s="152" t="s">
        <v>188</v>
      </c>
      <c r="C81" s="153" t="s">
        <v>189</v>
      </c>
      <c r="D81" s="154" t="s">
        <v>132</v>
      </c>
      <c r="E81" s="155">
        <v>55.6</v>
      </c>
      <c r="F81" s="155"/>
      <c r="G81" s="156">
        <f t="shared" si="7"/>
        <v>0</v>
      </c>
      <c r="O81" s="150">
        <v>2</v>
      </c>
      <c r="AA81" s="123">
        <v>12</v>
      </c>
      <c r="AB81" s="123">
        <v>0</v>
      </c>
      <c r="AC81" s="123">
        <v>45</v>
      </c>
      <c r="AZ81" s="123">
        <v>2</v>
      </c>
      <c r="BA81" s="123">
        <f t="shared" si="8"/>
        <v>0</v>
      </c>
      <c r="BB81" s="123">
        <f t="shared" si="9"/>
        <v>0</v>
      </c>
      <c r="BC81" s="123">
        <f t="shared" si="10"/>
        <v>0</v>
      </c>
      <c r="BD81" s="123">
        <f t="shared" si="11"/>
        <v>0</v>
      </c>
      <c r="BE81" s="123">
        <f t="shared" si="12"/>
        <v>0</v>
      </c>
      <c r="CZ81" s="123">
        <v>0</v>
      </c>
    </row>
    <row r="82" spans="1:104" ht="12.75">
      <c r="A82" s="151">
        <v>49</v>
      </c>
      <c r="B82" s="152" t="s">
        <v>190</v>
      </c>
      <c r="C82" s="153" t="s">
        <v>191</v>
      </c>
      <c r="D82" s="154" t="s">
        <v>132</v>
      </c>
      <c r="E82" s="155">
        <v>58</v>
      </c>
      <c r="F82" s="155"/>
      <c r="G82" s="156">
        <f t="shared" si="7"/>
        <v>0</v>
      </c>
      <c r="O82" s="150">
        <v>2</v>
      </c>
      <c r="AA82" s="123">
        <v>12</v>
      </c>
      <c r="AB82" s="123">
        <v>0</v>
      </c>
      <c r="AC82" s="123">
        <v>46</v>
      </c>
      <c r="AZ82" s="123">
        <v>2</v>
      </c>
      <c r="BA82" s="123">
        <f t="shared" si="8"/>
        <v>0</v>
      </c>
      <c r="BB82" s="123">
        <f t="shared" si="9"/>
        <v>0</v>
      </c>
      <c r="BC82" s="123">
        <f t="shared" si="10"/>
        <v>0</v>
      </c>
      <c r="BD82" s="123">
        <f t="shared" si="11"/>
        <v>0</v>
      </c>
      <c r="BE82" s="123">
        <f t="shared" si="12"/>
        <v>0</v>
      </c>
      <c r="CZ82" s="123">
        <v>0</v>
      </c>
    </row>
    <row r="83" spans="1:104" ht="12.75">
      <c r="A83" s="151">
        <v>50</v>
      </c>
      <c r="B83" s="152" t="s">
        <v>192</v>
      </c>
      <c r="C83" s="153" t="s">
        <v>193</v>
      </c>
      <c r="D83" s="154" t="s">
        <v>132</v>
      </c>
      <c r="E83" s="155">
        <v>53</v>
      </c>
      <c r="F83" s="155"/>
      <c r="G83" s="156">
        <f t="shared" si="7"/>
        <v>0</v>
      </c>
      <c r="O83" s="150">
        <v>2</v>
      </c>
      <c r="AA83" s="123">
        <v>12</v>
      </c>
      <c r="AB83" s="123">
        <v>0</v>
      </c>
      <c r="AC83" s="123">
        <v>47</v>
      </c>
      <c r="AZ83" s="123">
        <v>2</v>
      </c>
      <c r="BA83" s="123">
        <f t="shared" si="8"/>
        <v>0</v>
      </c>
      <c r="BB83" s="123">
        <f t="shared" si="9"/>
        <v>0</v>
      </c>
      <c r="BC83" s="123">
        <f t="shared" si="10"/>
        <v>0</v>
      </c>
      <c r="BD83" s="123">
        <f t="shared" si="11"/>
        <v>0</v>
      </c>
      <c r="BE83" s="123">
        <f t="shared" si="12"/>
        <v>0</v>
      </c>
      <c r="CZ83" s="123">
        <v>0</v>
      </c>
    </row>
    <row r="84" spans="1:104" ht="22.5">
      <c r="A84" s="151">
        <v>51</v>
      </c>
      <c r="B84" s="152" t="s">
        <v>194</v>
      </c>
      <c r="C84" s="153" t="s">
        <v>195</v>
      </c>
      <c r="D84" s="154" t="s">
        <v>196</v>
      </c>
      <c r="E84" s="155">
        <v>1</v>
      </c>
      <c r="F84" s="155"/>
      <c r="G84" s="156">
        <f t="shared" si="7"/>
        <v>0</v>
      </c>
      <c r="O84" s="150">
        <v>2</v>
      </c>
      <c r="AA84" s="123">
        <v>12</v>
      </c>
      <c r="AB84" s="123">
        <v>0</v>
      </c>
      <c r="AC84" s="123">
        <v>48</v>
      </c>
      <c r="AZ84" s="123">
        <v>2</v>
      </c>
      <c r="BA84" s="123">
        <f t="shared" si="8"/>
        <v>0</v>
      </c>
      <c r="BB84" s="123">
        <f t="shared" si="9"/>
        <v>0</v>
      </c>
      <c r="BC84" s="123">
        <f t="shared" si="10"/>
        <v>0</v>
      </c>
      <c r="BD84" s="123">
        <f t="shared" si="11"/>
        <v>0</v>
      </c>
      <c r="BE84" s="123">
        <f t="shared" si="12"/>
        <v>0</v>
      </c>
      <c r="CZ84" s="123">
        <v>0</v>
      </c>
    </row>
    <row r="85" spans="1:57" ht="12.75">
      <c r="A85" s="157"/>
      <c r="B85" s="158" t="s">
        <v>66</v>
      </c>
      <c r="C85" s="159" t="str">
        <f>CONCATENATE(B74," ",C74)</f>
        <v>764 Konstrukce klempířské</v>
      </c>
      <c r="D85" s="157"/>
      <c r="E85" s="160"/>
      <c r="F85" s="160"/>
      <c r="G85" s="161">
        <f>SUM(G74:G84)</f>
        <v>0</v>
      </c>
      <c r="O85" s="150">
        <v>4</v>
      </c>
      <c r="BA85" s="162">
        <f>SUM(BA74:BA84)</f>
        <v>0</v>
      </c>
      <c r="BB85" s="162">
        <f>SUM(BB74:BB84)</f>
        <v>0</v>
      </c>
      <c r="BC85" s="162">
        <f>SUM(BC74:BC84)</f>
        <v>0</v>
      </c>
      <c r="BD85" s="162">
        <f>SUM(BD74:BD84)</f>
        <v>0</v>
      </c>
      <c r="BE85" s="162">
        <f>SUM(BE74:BE84)</f>
        <v>0</v>
      </c>
    </row>
    <row r="86" spans="1:15" ht="12.75">
      <c r="A86" s="143" t="s">
        <v>64</v>
      </c>
      <c r="B86" s="144" t="s">
        <v>197</v>
      </c>
      <c r="C86" s="145" t="s">
        <v>198</v>
      </c>
      <c r="D86" s="146"/>
      <c r="E86" s="147"/>
      <c r="F86" s="147"/>
      <c r="G86" s="148"/>
      <c r="H86" s="149"/>
      <c r="I86" s="149"/>
      <c r="O86" s="150">
        <v>1</v>
      </c>
    </row>
    <row r="87" spans="1:104" ht="12.75">
      <c r="A87" s="151">
        <v>52</v>
      </c>
      <c r="B87" s="152" t="s">
        <v>199</v>
      </c>
      <c r="C87" s="153" t="s">
        <v>200</v>
      </c>
      <c r="D87" s="154" t="s">
        <v>73</v>
      </c>
      <c r="E87" s="155">
        <v>20</v>
      </c>
      <c r="F87" s="155"/>
      <c r="G87" s="156">
        <f aca="true" t="shared" si="13" ref="G87:G92">E87*F87</f>
        <v>0</v>
      </c>
      <c r="O87" s="150">
        <v>2</v>
      </c>
      <c r="AA87" s="123">
        <v>12</v>
      </c>
      <c r="AB87" s="123">
        <v>0</v>
      </c>
      <c r="AC87" s="123">
        <v>49</v>
      </c>
      <c r="AZ87" s="123">
        <v>2</v>
      </c>
      <c r="BA87" s="123">
        <f aca="true" t="shared" si="14" ref="BA87:BA92">IF(AZ87=1,G87,0)</f>
        <v>0</v>
      </c>
      <c r="BB87" s="123">
        <f aca="true" t="shared" si="15" ref="BB87:BB92">IF(AZ87=2,G87,0)</f>
        <v>0</v>
      </c>
      <c r="BC87" s="123">
        <f aca="true" t="shared" si="16" ref="BC87:BC92">IF(AZ87=3,G87,0)</f>
        <v>0</v>
      </c>
      <c r="BD87" s="123">
        <f aca="true" t="shared" si="17" ref="BD87:BD92">IF(AZ87=4,G87,0)</f>
        <v>0</v>
      </c>
      <c r="BE87" s="123">
        <f aca="true" t="shared" si="18" ref="BE87:BE92">IF(AZ87=5,G87,0)</f>
        <v>0</v>
      </c>
      <c r="CZ87" s="123">
        <v>0.01223</v>
      </c>
    </row>
    <row r="88" spans="1:104" ht="12.75">
      <c r="A88" s="151">
        <v>53</v>
      </c>
      <c r="B88" s="152" t="s">
        <v>201</v>
      </c>
      <c r="C88" s="153" t="s">
        <v>202</v>
      </c>
      <c r="D88" s="154" t="s">
        <v>73</v>
      </c>
      <c r="E88" s="155">
        <v>30</v>
      </c>
      <c r="F88" s="155"/>
      <c r="G88" s="156">
        <f t="shared" si="13"/>
        <v>0</v>
      </c>
      <c r="O88" s="150">
        <v>2</v>
      </c>
      <c r="AA88" s="123">
        <v>12</v>
      </c>
      <c r="AB88" s="123">
        <v>0</v>
      </c>
      <c r="AC88" s="123">
        <v>50</v>
      </c>
      <c r="AZ88" s="123">
        <v>2</v>
      </c>
      <c r="BA88" s="123">
        <f t="shared" si="14"/>
        <v>0</v>
      </c>
      <c r="BB88" s="123">
        <f t="shared" si="15"/>
        <v>0</v>
      </c>
      <c r="BC88" s="123">
        <f t="shared" si="16"/>
        <v>0</v>
      </c>
      <c r="BD88" s="123">
        <f t="shared" si="17"/>
        <v>0</v>
      </c>
      <c r="BE88" s="123">
        <f t="shared" si="18"/>
        <v>0</v>
      </c>
      <c r="CZ88" s="123">
        <v>0.0125</v>
      </c>
    </row>
    <row r="89" spans="1:104" ht="12.75">
      <c r="A89" s="151">
        <v>54</v>
      </c>
      <c r="B89" s="152" t="s">
        <v>203</v>
      </c>
      <c r="C89" s="153" t="s">
        <v>204</v>
      </c>
      <c r="D89" s="154" t="s">
        <v>102</v>
      </c>
      <c r="E89" s="155">
        <v>1</v>
      </c>
      <c r="F89" s="155"/>
      <c r="G89" s="156">
        <f t="shared" si="13"/>
        <v>0</v>
      </c>
      <c r="O89" s="150">
        <v>2</v>
      </c>
      <c r="AA89" s="123">
        <v>12</v>
      </c>
      <c r="AB89" s="123">
        <v>0</v>
      </c>
      <c r="AC89" s="123">
        <v>51</v>
      </c>
      <c r="AZ89" s="123">
        <v>2</v>
      </c>
      <c r="BA89" s="123">
        <f t="shared" si="14"/>
        <v>0</v>
      </c>
      <c r="BB89" s="123">
        <f t="shared" si="15"/>
        <v>0</v>
      </c>
      <c r="BC89" s="123">
        <f t="shared" si="16"/>
        <v>0</v>
      </c>
      <c r="BD89" s="123">
        <f t="shared" si="17"/>
        <v>0</v>
      </c>
      <c r="BE89" s="123">
        <f t="shared" si="18"/>
        <v>0</v>
      </c>
      <c r="CZ89" s="123">
        <v>0.04378</v>
      </c>
    </row>
    <row r="90" spans="1:104" ht="12.75">
      <c r="A90" s="151">
        <v>55</v>
      </c>
      <c r="B90" s="152" t="s">
        <v>205</v>
      </c>
      <c r="C90" s="153" t="s">
        <v>206</v>
      </c>
      <c r="D90" s="154" t="s">
        <v>102</v>
      </c>
      <c r="E90" s="155">
        <v>1</v>
      </c>
      <c r="F90" s="155"/>
      <c r="G90" s="156">
        <f t="shared" si="13"/>
        <v>0</v>
      </c>
      <c r="O90" s="150">
        <v>2</v>
      </c>
      <c r="AA90" s="123">
        <v>12</v>
      </c>
      <c r="AB90" s="123">
        <v>0</v>
      </c>
      <c r="AC90" s="123">
        <v>52</v>
      </c>
      <c r="AZ90" s="123">
        <v>2</v>
      </c>
      <c r="BA90" s="123">
        <f t="shared" si="14"/>
        <v>0</v>
      </c>
      <c r="BB90" s="123">
        <f t="shared" si="15"/>
        <v>0</v>
      </c>
      <c r="BC90" s="123">
        <f t="shared" si="16"/>
        <v>0</v>
      </c>
      <c r="BD90" s="123">
        <f t="shared" si="17"/>
        <v>0</v>
      </c>
      <c r="BE90" s="123">
        <f t="shared" si="18"/>
        <v>0</v>
      </c>
      <c r="CZ90" s="123">
        <v>0.0267</v>
      </c>
    </row>
    <row r="91" spans="1:104" ht="12.75">
      <c r="A91" s="151">
        <v>56</v>
      </c>
      <c r="B91" s="152" t="s">
        <v>207</v>
      </c>
      <c r="C91" s="153" t="s">
        <v>208</v>
      </c>
      <c r="D91" s="154" t="s">
        <v>102</v>
      </c>
      <c r="E91" s="155">
        <v>5</v>
      </c>
      <c r="F91" s="155"/>
      <c r="G91" s="156">
        <f t="shared" si="13"/>
        <v>0</v>
      </c>
      <c r="O91" s="150">
        <v>2</v>
      </c>
      <c r="AA91" s="123">
        <v>12</v>
      </c>
      <c r="AB91" s="123">
        <v>0</v>
      </c>
      <c r="AC91" s="123">
        <v>53</v>
      </c>
      <c r="AZ91" s="123">
        <v>2</v>
      </c>
      <c r="BA91" s="123">
        <f t="shared" si="14"/>
        <v>0</v>
      </c>
      <c r="BB91" s="123">
        <f t="shared" si="15"/>
        <v>0</v>
      </c>
      <c r="BC91" s="123">
        <f t="shared" si="16"/>
        <v>0</v>
      </c>
      <c r="BD91" s="123">
        <f t="shared" si="17"/>
        <v>0</v>
      </c>
      <c r="BE91" s="123">
        <f t="shared" si="18"/>
        <v>0</v>
      </c>
      <c r="CZ91" s="123">
        <v>0.00162</v>
      </c>
    </row>
    <row r="92" spans="1:104" ht="12.75">
      <c r="A92" s="151">
        <v>57</v>
      </c>
      <c r="B92" s="152" t="s">
        <v>209</v>
      </c>
      <c r="C92" s="153" t="s">
        <v>210</v>
      </c>
      <c r="D92" s="154" t="s">
        <v>132</v>
      </c>
      <c r="E92" s="155">
        <v>13.8</v>
      </c>
      <c r="F92" s="155"/>
      <c r="G92" s="156">
        <f t="shared" si="13"/>
        <v>0</v>
      </c>
      <c r="O92" s="150">
        <v>2</v>
      </c>
      <c r="AA92" s="123">
        <v>12</v>
      </c>
      <c r="AB92" s="123">
        <v>0</v>
      </c>
      <c r="AC92" s="123">
        <v>54</v>
      </c>
      <c r="AZ92" s="123">
        <v>2</v>
      </c>
      <c r="BA92" s="123">
        <f t="shared" si="14"/>
        <v>0</v>
      </c>
      <c r="BB92" s="123">
        <f t="shared" si="15"/>
        <v>0</v>
      </c>
      <c r="BC92" s="123">
        <f t="shared" si="16"/>
        <v>0</v>
      </c>
      <c r="BD92" s="123">
        <f t="shared" si="17"/>
        <v>0</v>
      </c>
      <c r="BE92" s="123">
        <f t="shared" si="18"/>
        <v>0</v>
      </c>
      <c r="CZ92" s="123">
        <v>0.00338</v>
      </c>
    </row>
    <row r="93" spans="1:57" ht="12.75">
      <c r="A93" s="157"/>
      <c r="B93" s="158" t="s">
        <v>66</v>
      </c>
      <c r="C93" s="159" t="str">
        <f>CONCATENATE(B86," ",C86)</f>
        <v>766 Konstrukce truhlářské</v>
      </c>
      <c r="D93" s="157"/>
      <c r="E93" s="160"/>
      <c r="F93" s="160"/>
      <c r="G93" s="161">
        <f>SUM(G86:G92)</f>
        <v>0</v>
      </c>
      <c r="O93" s="150">
        <v>4</v>
      </c>
      <c r="BA93" s="162">
        <f>SUM(BA86:BA92)</f>
        <v>0</v>
      </c>
      <c r="BB93" s="162">
        <f>SUM(BB86:BB92)</f>
        <v>0</v>
      </c>
      <c r="BC93" s="162">
        <f>SUM(BC86:BC92)</f>
        <v>0</v>
      </c>
      <c r="BD93" s="162">
        <f>SUM(BD86:BD92)</f>
        <v>0</v>
      </c>
      <c r="BE93" s="162">
        <f>SUM(BE86:BE92)</f>
        <v>0</v>
      </c>
    </row>
    <row r="94" spans="1:15" ht="12.75">
      <c r="A94" s="143" t="s">
        <v>64</v>
      </c>
      <c r="B94" s="144" t="s">
        <v>211</v>
      </c>
      <c r="C94" s="145" t="s">
        <v>212</v>
      </c>
      <c r="D94" s="146"/>
      <c r="E94" s="147"/>
      <c r="F94" s="147"/>
      <c r="G94" s="148"/>
      <c r="H94" s="149"/>
      <c r="I94" s="149"/>
      <c r="O94" s="150">
        <v>1</v>
      </c>
    </row>
    <row r="95" spans="1:104" ht="12.75">
      <c r="A95" s="151">
        <v>58</v>
      </c>
      <c r="B95" s="152" t="s">
        <v>213</v>
      </c>
      <c r="C95" s="153" t="s">
        <v>214</v>
      </c>
      <c r="D95" s="154" t="s">
        <v>215</v>
      </c>
      <c r="E95" s="155">
        <v>364</v>
      </c>
      <c r="F95" s="155"/>
      <c r="G95" s="156">
        <f>E95*F95</f>
        <v>0</v>
      </c>
      <c r="O95" s="150">
        <v>2</v>
      </c>
      <c r="AA95" s="123">
        <v>12</v>
      </c>
      <c r="AB95" s="123">
        <v>0</v>
      </c>
      <c r="AC95" s="123">
        <v>55</v>
      </c>
      <c r="AZ95" s="123">
        <v>2</v>
      </c>
      <c r="BA95" s="123">
        <f>IF(AZ95=1,G95,0)</f>
        <v>0</v>
      </c>
      <c r="BB95" s="123">
        <f>IF(AZ95=2,G95,0)</f>
        <v>0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0.00107</v>
      </c>
    </row>
    <row r="96" spans="1:57" ht="12.75">
      <c r="A96" s="157"/>
      <c r="B96" s="158" t="s">
        <v>66</v>
      </c>
      <c r="C96" s="159" t="str">
        <f>CONCATENATE(B94," ",C94)</f>
        <v>767 Konstrukce zámečnické</v>
      </c>
      <c r="D96" s="157"/>
      <c r="E96" s="160"/>
      <c r="F96" s="160"/>
      <c r="G96" s="161">
        <f>SUM(G94:G95)</f>
        <v>0</v>
      </c>
      <c r="O96" s="150">
        <v>4</v>
      </c>
      <c r="BA96" s="162">
        <f>SUM(BA94:BA95)</f>
        <v>0</v>
      </c>
      <c r="BB96" s="162">
        <f>SUM(BB94:BB95)</f>
        <v>0</v>
      </c>
      <c r="BC96" s="162">
        <f>SUM(BC94:BC95)</f>
        <v>0</v>
      </c>
      <c r="BD96" s="162">
        <f>SUM(BD94:BD95)</f>
        <v>0</v>
      </c>
      <c r="BE96" s="162">
        <f>SUM(BE94:BE95)</f>
        <v>0</v>
      </c>
    </row>
    <row r="97" spans="1:15" ht="12.75">
      <c r="A97" s="143" t="s">
        <v>64</v>
      </c>
      <c r="B97" s="144" t="s">
        <v>216</v>
      </c>
      <c r="C97" s="145" t="s">
        <v>217</v>
      </c>
      <c r="D97" s="146"/>
      <c r="E97" s="147"/>
      <c r="F97" s="147"/>
      <c r="G97" s="148"/>
      <c r="H97" s="149"/>
      <c r="I97" s="149"/>
      <c r="O97" s="150">
        <v>1</v>
      </c>
    </row>
    <row r="98" spans="1:104" ht="12.75">
      <c r="A98" s="151">
        <v>59</v>
      </c>
      <c r="B98" s="152" t="s">
        <v>218</v>
      </c>
      <c r="C98" s="153" t="s">
        <v>219</v>
      </c>
      <c r="D98" s="154" t="s">
        <v>73</v>
      </c>
      <c r="E98" s="155">
        <v>5.5</v>
      </c>
      <c r="F98" s="155"/>
      <c r="G98" s="156">
        <f>E98*F98</f>
        <v>0</v>
      </c>
      <c r="O98" s="150">
        <v>2</v>
      </c>
      <c r="AA98" s="123">
        <v>12</v>
      </c>
      <c r="AB98" s="123">
        <v>0</v>
      </c>
      <c r="AC98" s="123">
        <v>56</v>
      </c>
      <c r="AZ98" s="123">
        <v>2</v>
      </c>
      <c r="BA98" s="123">
        <f>IF(AZ98=1,G98,0)</f>
        <v>0</v>
      </c>
      <c r="BB98" s="123">
        <f>IF(AZ98=2,G98,0)</f>
        <v>0</v>
      </c>
      <c r="BC98" s="123">
        <f>IF(AZ98=3,G98,0)</f>
        <v>0</v>
      </c>
      <c r="BD98" s="123">
        <f>IF(AZ98=4,G98,0)</f>
        <v>0</v>
      </c>
      <c r="BE98" s="123">
        <f>IF(AZ98=5,G98,0)</f>
        <v>0</v>
      </c>
      <c r="CZ98" s="123">
        <v>0</v>
      </c>
    </row>
    <row r="99" spans="1:57" ht="12.75">
      <c r="A99" s="157"/>
      <c r="B99" s="158" t="s">
        <v>66</v>
      </c>
      <c r="C99" s="159" t="str">
        <f>CONCATENATE(B97," ",C97)</f>
        <v>771 Podlahy z dlaždic a obklady</v>
      </c>
      <c r="D99" s="157"/>
      <c r="E99" s="160"/>
      <c r="F99" s="160"/>
      <c r="G99" s="161">
        <f>SUM(G97:G98)</f>
        <v>0</v>
      </c>
      <c r="O99" s="150">
        <v>4</v>
      </c>
      <c r="BA99" s="162">
        <f>SUM(BA97:BA98)</f>
        <v>0</v>
      </c>
      <c r="BB99" s="162">
        <f>SUM(BB97:BB98)</f>
        <v>0</v>
      </c>
      <c r="BC99" s="162">
        <f>SUM(BC97:BC98)</f>
        <v>0</v>
      </c>
      <c r="BD99" s="162">
        <f>SUM(BD97:BD98)</f>
        <v>0</v>
      </c>
      <c r="BE99" s="162">
        <f>SUM(BE97:BE98)</f>
        <v>0</v>
      </c>
    </row>
    <row r="100" spans="1:15" ht="12.75">
      <c r="A100" s="143" t="s">
        <v>64</v>
      </c>
      <c r="B100" s="144" t="s">
        <v>220</v>
      </c>
      <c r="C100" s="145" t="s">
        <v>221</v>
      </c>
      <c r="D100" s="146"/>
      <c r="E100" s="147"/>
      <c r="F100" s="147"/>
      <c r="G100" s="148"/>
      <c r="H100" s="149"/>
      <c r="I100" s="149"/>
      <c r="O100" s="150">
        <v>1</v>
      </c>
    </row>
    <row r="101" spans="1:104" ht="12.75">
      <c r="A101" s="151">
        <v>60</v>
      </c>
      <c r="B101" s="152" t="s">
        <v>222</v>
      </c>
      <c r="C101" s="153" t="s">
        <v>223</v>
      </c>
      <c r="D101" s="154" t="s">
        <v>73</v>
      </c>
      <c r="E101" s="155">
        <v>86</v>
      </c>
      <c r="F101" s="155"/>
      <c r="G101" s="156">
        <f>E101*F101</f>
        <v>0</v>
      </c>
      <c r="O101" s="150">
        <v>2</v>
      </c>
      <c r="AA101" s="123">
        <v>12</v>
      </c>
      <c r="AB101" s="123">
        <v>0</v>
      </c>
      <c r="AC101" s="123">
        <v>57</v>
      </c>
      <c r="AZ101" s="123">
        <v>2</v>
      </c>
      <c r="BA101" s="123">
        <f>IF(AZ101=1,G101,0)</f>
        <v>0</v>
      </c>
      <c r="BB101" s="123">
        <f>IF(AZ101=2,G101,0)</f>
        <v>0</v>
      </c>
      <c r="BC101" s="123">
        <f>IF(AZ101=3,G101,0)</f>
        <v>0</v>
      </c>
      <c r="BD101" s="123">
        <f>IF(AZ101=4,G101,0)</f>
        <v>0</v>
      </c>
      <c r="BE101" s="123">
        <f>IF(AZ101=5,G101,0)</f>
        <v>0</v>
      </c>
      <c r="CZ101" s="123">
        <v>0.00219</v>
      </c>
    </row>
    <row r="102" spans="1:104" ht="12.75">
      <c r="A102" s="151">
        <v>61</v>
      </c>
      <c r="B102" s="152" t="s">
        <v>224</v>
      </c>
      <c r="C102" s="153" t="s">
        <v>225</v>
      </c>
      <c r="D102" s="154" t="s">
        <v>73</v>
      </c>
      <c r="E102" s="155">
        <v>86</v>
      </c>
      <c r="F102" s="155"/>
      <c r="G102" s="156">
        <f>E102*F102</f>
        <v>0</v>
      </c>
      <c r="O102" s="150">
        <v>2</v>
      </c>
      <c r="AA102" s="123">
        <v>12</v>
      </c>
      <c r="AB102" s="123">
        <v>0</v>
      </c>
      <c r="AC102" s="123">
        <v>58</v>
      </c>
      <c r="AZ102" s="123">
        <v>2</v>
      </c>
      <c r="BA102" s="123">
        <f>IF(AZ102=1,G102,0)</f>
        <v>0</v>
      </c>
      <c r="BB102" s="123">
        <f>IF(AZ102=2,G102,0)</f>
        <v>0</v>
      </c>
      <c r="BC102" s="123">
        <f>IF(AZ102=3,G102,0)</f>
        <v>0</v>
      </c>
      <c r="BD102" s="123">
        <f>IF(AZ102=4,G102,0)</f>
        <v>0</v>
      </c>
      <c r="BE102" s="123">
        <f>IF(AZ102=5,G102,0)</f>
        <v>0</v>
      </c>
      <c r="CZ102" s="123">
        <v>0</v>
      </c>
    </row>
    <row r="103" spans="1:57" ht="12.75">
      <c r="A103" s="157"/>
      <c r="B103" s="158" t="s">
        <v>66</v>
      </c>
      <c r="C103" s="159" t="str">
        <f>CONCATENATE(B100," ",C100)</f>
        <v>776 Podlahy povlakové</v>
      </c>
      <c r="D103" s="157"/>
      <c r="E103" s="160"/>
      <c r="F103" s="160"/>
      <c r="G103" s="161">
        <f>SUM(G100:G102)</f>
        <v>0</v>
      </c>
      <c r="O103" s="150">
        <v>4</v>
      </c>
      <c r="BA103" s="162">
        <f>SUM(BA100:BA102)</f>
        <v>0</v>
      </c>
      <c r="BB103" s="162">
        <f>SUM(BB100:BB102)</f>
        <v>0</v>
      </c>
      <c r="BC103" s="162">
        <f>SUM(BC100:BC102)</f>
        <v>0</v>
      </c>
      <c r="BD103" s="162">
        <f>SUM(BD100:BD102)</f>
        <v>0</v>
      </c>
      <c r="BE103" s="162">
        <f>SUM(BE100:BE102)</f>
        <v>0</v>
      </c>
    </row>
    <row r="104" spans="1:15" ht="12.75">
      <c r="A104" s="143" t="s">
        <v>64</v>
      </c>
      <c r="B104" s="144" t="s">
        <v>226</v>
      </c>
      <c r="C104" s="145" t="s">
        <v>227</v>
      </c>
      <c r="D104" s="146"/>
      <c r="E104" s="147"/>
      <c r="F104" s="147"/>
      <c r="G104" s="148"/>
      <c r="H104" s="149"/>
      <c r="I104" s="149"/>
      <c r="O104" s="150">
        <v>1</v>
      </c>
    </row>
    <row r="105" spans="1:15" ht="12.75">
      <c r="A105" s="151">
        <v>62</v>
      </c>
      <c r="B105" s="152" t="s">
        <v>228</v>
      </c>
      <c r="C105" s="153" t="s">
        <v>229</v>
      </c>
      <c r="D105" s="154" t="s">
        <v>73</v>
      </c>
      <c r="E105" s="155">
        <v>5</v>
      </c>
      <c r="F105" s="155"/>
      <c r="G105" s="156">
        <f>E105*F105</f>
        <v>0</v>
      </c>
      <c r="H105" s="149"/>
      <c r="I105" s="149"/>
      <c r="O105" s="150"/>
    </row>
    <row r="106" spans="1:104" ht="22.5">
      <c r="A106" s="151">
        <v>63</v>
      </c>
      <c r="B106" s="152" t="s">
        <v>226</v>
      </c>
      <c r="C106" s="153" t="s">
        <v>264</v>
      </c>
      <c r="D106" s="154" t="s">
        <v>73</v>
      </c>
      <c r="E106" s="155">
        <v>5</v>
      </c>
      <c r="F106" s="155"/>
      <c r="G106" s="156">
        <f>E106*F106</f>
        <v>0</v>
      </c>
      <c r="O106" s="150">
        <v>2</v>
      </c>
      <c r="AA106" s="123">
        <v>12</v>
      </c>
      <c r="AB106" s="123">
        <v>0</v>
      </c>
      <c r="AC106" s="123">
        <v>59</v>
      </c>
      <c r="AZ106" s="123">
        <v>2</v>
      </c>
      <c r="BA106" s="123">
        <f>IF(AZ106=1,G106,0)</f>
        <v>0</v>
      </c>
      <c r="BB106" s="123">
        <f>IF(AZ106=2,G106,0)</f>
        <v>0</v>
      </c>
      <c r="BC106" s="123">
        <f>IF(AZ106=3,G106,0)</f>
        <v>0</v>
      </c>
      <c r="BD106" s="123">
        <f>IF(AZ106=4,G106,0)</f>
        <v>0</v>
      </c>
      <c r="BE106" s="123">
        <f>IF(AZ106=5,G106,0)</f>
        <v>0</v>
      </c>
      <c r="CZ106" s="123">
        <v>0</v>
      </c>
    </row>
    <row r="107" spans="1:57" ht="12.75">
      <c r="A107" s="157"/>
      <c r="B107" s="158" t="s">
        <v>66</v>
      </c>
      <c r="C107" s="159" t="str">
        <f>CONCATENATE(B104," ",C104)</f>
        <v>781 Obklady keramické</v>
      </c>
      <c r="D107" s="157"/>
      <c r="E107" s="160"/>
      <c r="F107" s="160"/>
      <c r="G107" s="161">
        <f>SUM(G104:G106)</f>
        <v>0</v>
      </c>
      <c r="O107" s="150">
        <v>4</v>
      </c>
      <c r="BA107" s="162">
        <f>SUM(BA104:BA106)</f>
        <v>0</v>
      </c>
      <c r="BB107" s="162">
        <f>SUM(BB104:BB106)</f>
        <v>0</v>
      </c>
      <c r="BC107" s="162">
        <f>SUM(BC104:BC106)</f>
        <v>0</v>
      </c>
      <c r="BD107" s="162">
        <f>SUM(BD104:BD106)</f>
        <v>0</v>
      </c>
      <c r="BE107" s="162">
        <f>SUM(BE104:BE106)</f>
        <v>0</v>
      </c>
    </row>
    <row r="108" spans="1:15" ht="12.75">
      <c r="A108" s="143" t="s">
        <v>64</v>
      </c>
      <c r="B108" s="144" t="s">
        <v>230</v>
      </c>
      <c r="C108" s="145" t="s">
        <v>231</v>
      </c>
      <c r="D108" s="146"/>
      <c r="E108" s="147"/>
      <c r="F108" s="147"/>
      <c r="G108" s="148"/>
      <c r="H108" s="149"/>
      <c r="I108" s="149"/>
      <c r="O108" s="150">
        <v>1</v>
      </c>
    </row>
    <row r="109" spans="1:104" ht="22.5">
      <c r="A109" s="151">
        <v>64</v>
      </c>
      <c r="B109" s="152" t="s">
        <v>232</v>
      </c>
      <c r="C109" s="153" t="s">
        <v>233</v>
      </c>
      <c r="D109" s="154" t="s">
        <v>73</v>
      </c>
      <c r="E109" s="155">
        <v>450</v>
      </c>
      <c r="F109" s="155"/>
      <c r="G109" s="156">
        <f>E109*F109</f>
        <v>0</v>
      </c>
      <c r="O109" s="150">
        <v>2</v>
      </c>
      <c r="AA109" s="123">
        <v>12</v>
      </c>
      <c r="AB109" s="123">
        <v>0</v>
      </c>
      <c r="AC109" s="123">
        <v>60</v>
      </c>
      <c r="AZ109" s="123">
        <v>2</v>
      </c>
      <c r="BA109" s="123">
        <f>IF(AZ109=1,G109,0)</f>
        <v>0</v>
      </c>
      <c r="BB109" s="123">
        <f>IF(AZ109=2,G109,0)</f>
        <v>0</v>
      </c>
      <c r="BC109" s="123">
        <f>IF(AZ109=3,G109,0)</f>
        <v>0</v>
      </c>
      <c r="BD109" s="123">
        <f>IF(AZ109=4,G109,0)</f>
        <v>0</v>
      </c>
      <c r="BE109" s="123">
        <f>IF(AZ109=5,G109,0)</f>
        <v>0</v>
      </c>
      <c r="CZ109" s="123">
        <v>0.00026</v>
      </c>
    </row>
    <row r="110" spans="1:57" ht="12.75">
      <c r="A110" s="157"/>
      <c r="B110" s="158" t="s">
        <v>66</v>
      </c>
      <c r="C110" s="159" t="str">
        <f>CONCATENATE(B108," ",C108)</f>
        <v>784 Malby</v>
      </c>
      <c r="D110" s="157"/>
      <c r="E110" s="160"/>
      <c r="F110" s="160"/>
      <c r="G110" s="161">
        <f>SUM(G108:G109)</f>
        <v>0</v>
      </c>
      <c r="O110" s="150">
        <v>4</v>
      </c>
      <c r="BA110" s="162">
        <f>SUM(BA108:BA109)</f>
        <v>0</v>
      </c>
      <c r="BB110" s="162">
        <f>SUM(BB108:BB109)</f>
        <v>0</v>
      </c>
      <c r="BC110" s="162">
        <f>SUM(BC108:BC109)</f>
        <v>0</v>
      </c>
      <c r="BD110" s="162">
        <f>SUM(BD108:BD109)</f>
        <v>0</v>
      </c>
      <c r="BE110" s="162">
        <f>SUM(BE108:BE109)</f>
        <v>0</v>
      </c>
    </row>
    <row r="111" spans="1:15" ht="12.75">
      <c r="A111" s="143" t="s">
        <v>64</v>
      </c>
      <c r="B111" s="144" t="s">
        <v>234</v>
      </c>
      <c r="C111" s="145" t="s">
        <v>235</v>
      </c>
      <c r="D111" s="146"/>
      <c r="E111" s="147"/>
      <c r="F111" s="147"/>
      <c r="G111" s="148"/>
      <c r="H111" s="149"/>
      <c r="I111" s="149"/>
      <c r="O111" s="150">
        <v>1</v>
      </c>
    </row>
    <row r="112" spans="1:104" ht="12.75">
      <c r="A112" s="151">
        <v>65</v>
      </c>
      <c r="B112" s="152" t="s">
        <v>236</v>
      </c>
      <c r="C112" s="153" t="s">
        <v>237</v>
      </c>
      <c r="D112" s="154" t="s">
        <v>196</v>
      </c>
      <c r="E112" s="155">
        <v>1</v>
      </c>
      <c r="F112" s="155"/>
      <c r="G112" s="156">
        <f aca="true" t="shared" si="19" ref="G112:G118">E112*F112</f>
        <v>0</v>
      </c>
      <c r="O112" s="150">
        <v>2</v>
      </c>
      <c r="AA112" s="123">
        <v>12</v>
      </c>
      <c r="AB112" s="123">
        <v>0</v>
      </c>
      <c r="AC112" s="123">
        <v>61</v>
      </c>
      <c r="AZ112" s="123">
        <v>4</v>
      </c>
      <c r="BA112" s="123">
        <f aca="true" t="shared" si="20" ref="BA112:BA118">IF(AZ112=1,G112,0)</f>
        <v>0</v>
      </c>
      <c r="BB112" s="123">
        <f aca="true" t="shared" si="21" ref="BB112:BB118">IF(AZ112=2,G112,0)</f>
        <v>0</v>
      </c>
      <c r="BC112" s="123">
        <f aca="true" t="shared" si="22" ref="BC112:BC118">IF(AZ112=3,G112,0)</f>
        <v>0</v>
      </c>
      <c r="BD112" s="123">
        <f aca="true" t="shared" si="23" ref="BD112:BD118">IF(AZ112=4,G112,0)</f>
        <v>0</v>
      </c>
      <c r="BE112" s="123">
        <f aca="true" t="shared" si="24" ref="BE112:BE118">IF(AZ112=5,G112,0)</f>
        <v>0</v>
      </c>
      <c r="CZ112" s="123">
        <v>0.12292</v>
      </c>
    </row>
    <row r="113" spans="1:104" ht="12.75">
      <c r="A113" s="151">
        <v>66</v>
      </c>
      <c r="B113" s="152" t="s">
        <v>65</v>
      </c>
      <c r="C113" s="153" t="s">
        <v>238</v>
      </c>
      <c r="D113" s="154" t="s">
        <v>102</v>
      </c>
      <c r="E113" s="155">
        <v>81</v>
      </c>
      <c r="F113" s="155"/>
      <c r="G113" s="156">
        <f t="shared" si="19"/>
        <v>0</v>
      </c>
      <c r="O113" s="150">
        <v>2</v>
      </c>
      <c r="AA113" s="123">
        <v>12</v>
      </c>
      <c r="AB113" s="123">
        <v>0</v>
      </c>
      <c r="AC113" s="123">
        <v>62</v>
      </c>
      <c r="AZ113" s="123">
        <v>4</v>
      </c>
      <c r="BA113" s="123">
        <f t="shared" si="20"/>
        <v>0</v>
      </c>
      <c r="BB113" s="123">
        <f t="shared" si="21"/>
        <v>0</v>
      </c>
      <c r="BC113" s="123">
        <f t="shared" si="22"/>
        <v>0</v>
      </c>
      <c r="BD113" s="123">
        <f t="shared" si="23"/>
        <v>0</v>
      </c>
      <c r="BE113" s="123">
        <f t="shared" si="24"/>
        <v>0</v>
      </c>
      <c r="CZ113" s="123">
        <v>0</v>
      </c>
    </row>
    <row r="114" spans="1:104" ht="12.75">
      <c r="A114" s="151">
        <v>67</v>
      </c>
      <c r="B114" s="152" t="s">
        <v>239</v>
      </c>
      <c r="C114" s="153" t="s">
        <v>240</v>
      </c>
      <c r="D114" s="154" t="s">
        <v>102</v>
      </c>
      <c r="E114" s="155">
        <v>81</v>
      </c>
      <c r="F114" s="155"/>
      <c r="G114" s="156">
        <f t="shared" si="19"/>
        <v>0</v>
      </c>
      <c r="O114" s="150">
        <v>2</v>
      </c>
      <c r="AA114" s="123">
        <v>12</v>
      </c>
      <c r="AB114" s="123">
        <v>0</v>
      </c>
      <c r="AC114" s="123">
        <v>63</v>
      </c>
      <c r="AZ114" s="123">
        <v>4</v>
      </c>
      <c r="BA114" s="123">
        <f t="shared" si="20"/>
        <v>0</v>
      </c>
      <c r="BB114" s="123">
        <f t="shared" si="21"/>
        <v>0</v>
      </c>
      <c r="BC114" s="123">
        <f t="shared" si="22"/>
        <v>0</v>
      </c>
      <c r="BD114" s="123">
        <f t="shared" si="23"/>
        <v>0</v>
      </c>
      <c r="BE114" s="123">
        <f t="shared" si="24"/>
        <v>0</v>
      </c>
      <c r="CZ114" s="123">
        <v>0</v>
      </c>
    </row>
    <row r="115" spans="1:104" ht="22.5">
      <c r="A115" s="151">
        <v>68</v>
      </c>
      <c r="B115" s="152" t="s">
        <v>241</v>
      </c>
      <c r="C115" s="153" t="s">
        <v>242</v>
      </c>
      <c r="D115" s="154" t="s">
        <v>132</v>
      </c>
      <c r="E115" s="155">
        <v>10</v>
      </c>
      <c r="F115" s="155"/>
      <c r="G115" s="156">
        <f t="shared" si="19"/>
        <v>0</v>
      </c>
      <c r="O115" s="150">
        <v>2</v>
      </c>
      <c r="AA115" s="123">
        <v>12</v>
      </c>
      <c r="AB115" s="123">
        <v>0</v>
      </c>
      <c r="AC115" s="123">
        <v>64</v>
      </c>
      <c r="AZ115" s="123">
        <v>4</v>
      </c>
      <c r="BA115" s="123">
        <f t="shared" si="20"/>
        <v>0</v>
      </c>
      <c r="BB115" s="123">
        <f t="shared" si="21"/>
        <v>0</v>
      </c>
      <c r="BC115" s="123">
        <f t="shared" si="22"/>
        <v>0</v>
      </c>
      <c r="BD115" s="123">
        <f t="shared" si="23"/>
        <v>0</v>
      </c>
      <c r="BE115" s="123">
        <f t="shared" si="24"/>
        <v>0</v>
      </c>
      <c r="CZ115" s="123">
        <v>0.00018</v>
      </c>
    </row>
    <row r="116" spans="1:104" ht="22.5">
      <c r="A116" s="151">
        <v>69</v>
      </c>
      <c r="B116" s="152" t="s">
        <v>243</v>
      </c>
      <c r="C116" s="153" t="s">
        <v>244</v>
      </c>
      <c r="D116" s="154" t="s">
        <v>132</v>
      </c>
      <c r="E116" s="155">
        <v>10</v>
      </c>
      <c r="F116" s="155"/>
      <c r="G116" s="156">
        <f t="shared" si="19"/>
        <v>0</v>
      </c>
      <c r="O116" s="150">
        <v>2</v>
      </c>
      <c r="AA116" s="123">
        <v>12</v>
      </c>
      <c r="AB116" s="123">
        <v>0</v>
      </c>
      <c r="AC116" s="123">
        <v>65</v>
      </c>
      <c r="AZ116" s="123">
        <v>4</v>
      </c>
      <c r="BA116" s="123">
        <f t="shared" si="20"/>
        <v>0</v>
      </c>
      <c r="BB116" s="123">
        <f t="shared" si="21"/>
        <v>0</v>
      </c>
      <c r="BC116" s="123">
        <f t="shared" si="22"/>
        <v>0</v>
      </c>
      <c r="BD116" s="123">
        <f t="shared" si="23"/>
        <v>0</v>
      </c>
      <c r="BE116" s="123">
        <f t="shared" si="24"/>
        <v>0</v>
      </c>
      <c r="CZ116" s="123">
        <v>0.00014</v>
      </c>
    </row>
    <row r="117" spans="1:104" ht="12.75">
      <c r="A117" s="151">
        <v>70</v>
      </c>
      <c r="B117" s="152" t="s">
        <v>245</v>
      </c>
      <c r="C117" s="153" t="s">
        <v>246</v>
      </c>
      <c r="D117" s="154" t="s">
        <v>132</v>
      </c>
      <c r="E117" s="155">
        <v>10</v>
      </c>
      <c r="F117" s="155"/>
      <c r="G117" s="156">
        <f t="shared" si="19"/>
        <v>0</v>
      </c>
      <c r="O117" s="150">
        <v>2</v>
      </c>
      <c r="AA117" s="123">
        <v>12</v>
      </c>
      <c r="AB117" s="123">
        <v>0</v>
      </c>
      <c r="AC117" s="123">
        <v>66</v>
      </c>
      <c r="AZ117" s="123">
        <v>4</v>
      </c>
      <c r="BA117" s="123">
        <f t="shared" si="20"/>
        <v>0</v>
      </c>
      <c r="BB117" s="123">
        <f t="shared" si="21"/>
        <v>0</v>
      </c>
      <c r="BC117" s="123">
        <f t="shared" si="22"/>
        <v>0</v>
      </c>
      <c r="BD117" s="123">
        <f t="shared" si="23"/>
        <v>0</v>
      </c>
      <c r="BE117" s="123">
        <f t="shared" si="24"/>
        <v>0</v>
      </c>
      <c r="CZ117" s="123">
        <v>0</v>
      </c>
    </row>
    <row r="118" spans="1:104" ht="12.75">
      <c r="A118" s="151">
        <v>71</v>
      </c>
      <c r="B118" s="152" t="s">
        <v>247</v>
      </c>
      <c r="C118" s="153" t="s">
        <v>248</v>
      </c>
      <c r="D118" s="154" t="s">
        <v>132</v>
      </c>
      <c r="E118" s="155">
        <v>10</v>
      </c>
      <c r="F118" s="155"/>
      <c r="G118" s="156">
        <f t="shared" si="19"/>
        <v>0</v>
      </c>
      <c r="O118" s="150">
        <v>2</v>
      </c>
      <c r="AA118" s="123">
        <v>12</v>
      </c>
      <c r="AB118" s="123">
        <v>0</v>
      </c>
      <c r="AC118" s="123">
        <v>67</v>
      </c>
      <c r="AZ118" s="123">
        <v>4</v>
      </c>
      <c r="BA118" s="123">
        <f t="shared" si="20"/>
        <v>0</v>
      </c>
      <c r="BB118" s="123">
        <f t="shared" si="21"/>
        <v>0</v>
      </c>
      <c r="BC118" s="123">
        <f t="shared" si="22"/>
        <v>0</v>
      </c>
      <c r="BD118" s="123">
        <f t="shared" si="23"/>
        <v>0</v>
      </c>
      <c r="BE118" s="123">
        <f t="shared" si="24"/>
        <v>0</v>
      </c>
      <c r="CZ118" s="123">
        <v>0</v>
      </c>
    </row>
    <row r="119" spans="1:57" ht="12.75">
      <c r="A119" s="157"/>
      <c r="B119" s="158" t="s">
        <v>66</v>
      </c>
      <c r="C119" s="159" t="str">
        <f>CONCATENATE(B111," ",C111)</f>
        <v>M21 Elektromontáže</v>
      </c>
      <c r="D119" s="157"/>
      <c r="E119" s="160"/>
      <c r="F119" s="160"/>
      <c r="G119" s="161">
        <f>SUM(G111:G118)</f>
        <v>0</v>
      </c>
      <c r="O119" s="150">
        <v>4</v>
      </c>
      <c r="BA119" s="162">
        <f>SUM(BA111:BA118)</f>
        <v>0</v>
      </c>
      <c r="BB119" s="162">
        <f>SUM(BB111:BB118)</f>
        <v>0</v>
      </c>
      <c r="BC119" s="162">
        <f>SUM(BC111:BC118)</f>
        <v>0</v>
      </c>
      <c r="BD119" s="162">
        <f>SUM(BD111:BD118)</f>
        <v>0</v>
      </c>
      <c r="BE119" s="162">
        <f>SUM(BE111:BE118)</f>
        <v>0</v>
      </c>
    </row>
    <row r="120" spans="1:15" ht="12.75">
      <c r="A120" s="143" t="s">
        <v>64</v>
      </c>
      <c r="B120" s="144" t="s">
        <v>249</v>
      </c>
      <c r="C120" s="145" t="s">
        <v>250</v>
      </c>
      <c r="D120" s="146"/>
      <c r="E120" s="147"/>
      <c r="F120" s="147"/>
      <c r="G120" s="148"/>
      <c r="H120" s="149"/>
      <c r="I120" s="149"/>
      <c r="O120" s="150">
        <v>1</v>
      </c>
    </row>
    <row r="121" spans="1:104" ht="12.75">
      <c r="A121" s="151">
        <v>72</v>
      </c>
      <c r="B121" s="152" t="s">
        <v>251</v>
      </c>
      <c r="C121" s="153" t="s">
        <v>252</v>
      </c>
      <c r="D121" s="154" t="s">
        <v>132</v>
      </c>
      <c r="E121" s="155">
        <v>10</v>
      </c>
      <c r="F121" s="155"/>
      <c r="G121" s="156">
        <f aca="true" t="shared" si="25" ref="G121:G126">E121*F121</f>
        <v>0</v>
      </c>
      <c r="O121" s="150">
        <v>2</v>
      </c>
      <c r="AA121" s="123">
        <v>12</v>
      </c>
      <c r="AB121" s="123">
        <v>0</v>
      </c>
      <c r="AC121" s="123">
        <v>68</v>
      </c>
      <c r="AZ121" s="123">
        <v>4</v>
      </c>
      <c r="BA121" s="123">
        <f aca="true" t="shared" si="26" ref="BA121:BA126">IF(AZ121=1,G121,0)</f>
        <v>0</v>
      </c>
      <c r="BB121" s="123">
        <f aca="true" t="shared" si="27" ref="BB121:BB126">IF(AZ121=2,G121,0)</f>
        <v>0</v>
      </c>
      <c r="BC121" s="123">
        <f aca="true" t="shared" si="28" ref="BC121:BC126">IF(AZ121=3,G121,0)</f>
        <v>0</v>
      </c>
      <c r="BD121" s="123">
        <f aca="true" t="shared" si="29" ref="BD121:BD126">IF(AZ121=4,G121,0)</f>
        <v>0</v>
      </c>
      <c r="BE121" s="123">
        <f aca="true" t="shared" si="30" ref="BE121:BE126">IF(AZ121=5,G121,0)</f>
        <v>0</v>
      </c>
      <c r="CZ121" s="123">
        <v>0</v>
      </c>
    </row>
    <row r="122" spans="1:104" ht="12.75">
      <c r="A122" s="151">
        <v>73</v>
      </c>
      <c r="B122" s="152" t="s">
        <v>253</v>
      </c>
      <c r="C122" s="153" t="s">
        <v>254</v>
      </c>
      <c r="D122" s="154" t="s">
        <v>132</v>
      </c>
      <c r="E122" s="155">
        <v>10</v>
      </c>
      <c r="F122" s="155"/>
      <c r="G122" s="156">
        <f t="shared" si="25"/>
        <v>0</v>
      </c>
      <c r="O122" s="150">
        <v>2</v>
      </c>
      <c r="AA122" s="123">
        <v>12</v>
      </c>
      <c r="AB122" s="123">
        <v>0</v>
      </c>
      <c r="AC122" s="123">
        <v>69</v>
      </c>
      <c r="AZ122" s="123">
        <v>4</v>
      </c>
      <c r="BA122" s="123">
        <f t="shared" si="26"/>
        <v>0</v>
      </c>
      <c r="BB122" s="123">
        <f t="shared" si="27"/>
        <v>0</v>
      </c>
      <c r="BC122" s="123">
        <f t="shared" si="28"/>
        <v>0</v>
      </c>
      <c r="BD122" s="123">
        <f t="shared" si="29"/>
        <v>0</v>
      </c>
      <c r="BE122" s="123">
        <f t="shared" si="30"/>
        <v>0</v>
      </c>
      <c r="CZ122" s="123">
        <v>0</v>
      </c>
    </row>
    <row r="123" spans="1:104" ht="12.75">
      <c r="A123" s="151">
        <v>74</v>
      </c>
      <c r="B123" s="152" t="s">
        <v>255</v>
      </c>
      <c r="C123" s="153" t="s">
        <v>256</v>
      </c>
      <c r="D123" s="154" t="s">
        <v>102</v>
      </c>
      <c r="E123" s="155">
        <v>30</v>
      </c>
      <c r="F123" s="155"/>
      <c r="G123" s="156">
        <f t="shared" si="25"/>
        <v>0</v>
      </c>
      <c r="O123" s="150">
        <v>2</v>
      </c>
      <c r="AA123" s="123">
        <v>12</v>
      </c>
      <c r="AB123" s="123">
        <v>0</v>
      </c>
      <c r="AC123" s="123">
        <v>70</v>
      </c>
      <c r="AZ123" s="123">
        <v>4</v>
      </c>
      <c r="BA123" s="123">
        <f t="shared" si="26"/>
        <v>0</v>
      </c>
      <c r="BB123" s="123">
        <f t="shared" si="27"/>
        <v>0</v>
      </c>
      <c r="BC123" s="123">
        <f t="shared" si="28"/>
        <v>0</v>
      </c>
      <c r="BD123" s="123">
        <f t="shared" si="29"/>
        <v>0</v>
      </c>
      <c r="BE123" s="123">
        <f t="shared" si="30"/>
        <v>0</v>
      </c>
      <c r="CZ123" s="123">
        <v>0</v>
      </c>
    </row>
    <row r="124" spans="1:104" ht="12.75">
      <c r="A124" s="151">
        <v>75</v>
      </c>
      <c r="B124" s="152" t="s">
        <v>257</v>
      </c>
      <c r="C124" s="153" t="s">
        <v>258</v>
      </c>
      <c r="D124" s="154" t="s">
        <v>132</v>
      </c>
      <c r="E124" s="155">
        <v>10</v>
      </c>
      <c r="F124" s="155"/>
      <c r="G124" s="156">
        <f t="shared" si="25"/>
        <v>0</v>
      </c>
      <c r="O124" s="150">
        <v>2</v>
      </c>
      <c r="AA124" s="123">
        <v>12</v>
      </c>
      <c r="AB124" s="123">
        <v>0</v>
      </c>
      <c r="AC124" s="123">
        <v>71</v>
      </c>
      <c r="AZ124" s="123">
        <v>4</v>
      </c>
      <c r="BA124" s="123">
        <f t="shared" si="26"/>
        <v>0</v>
      </c>
      <c r="BB124" s="123">
        <f t="shared" si="27"/>
        <v>0</v>
      </c>
      <c r="BC124" s="123">
        <f t="shared" si="28"/>
        <v>0</v>
      </c>
      <c r="BD124" s="123">
        <f t="shared" si="29"/>
        <v>0</v>
      </c>
      <c r="BE124" s="123">
        <f t="shared" si="30"/>
        <v>0</v>
      </c>
      <c r="CZ124" s="123">
        <v>0</v>
      </c>
    </row>
    <row r="125" spans="1:104" ht="12.75">
      <c r="A125" s="151">
        <v>76</v>
      </c>
      <c r="B125" s="152" t="s">
        <v>259</v>
      </c>
      <c r="C125" s="153" t="s">
        <v>260</v>
      </c>
      <c r="D125" s="154" t="s">
        <v>132</v>
      </c>
      <c r="E125" s="155">
        <v>10</v>
      </c>
      <c r="F125" s="155"/>
      <c r="G125" s="156">
        <f t="shared" si="25"/>
        <v>0</v>
      </c>
      <c r="O125" s="150">
        <v>2</v>
      </c>
      <c r="AA125" s="123">
        <v>12</v>
      </c>
      <c r="AB125" s="123">
        <v>0</v>
      </c>
      <c r="AC125" s="123">
        <v>72</v>
      </c>
      <c r="AZ125" s="123">
        <v>4</v>
      </c>
      <c r="BA125" s="123">
        <f t="shared" si="26"/>
        <v>0</v>
      </c>
      <c r="BB125" s="123">
        <f t="shared" si="27"/>
        <v>0</v>
      </c>
      <c r="BC125" s="123">
        <f t="shared" si="28"/>
        <v>0</v>
      </c>
      <c r="BD125" s="123">
        <f t="shared" si="29"/>
        <v>0</v>
      </c>
      <c r="BE125" s="123">
        <f t="shared" si="30"/>
        <v>0</v>
      </c>
      <c r="CZ125" s="123">
        <v>0</v>
      </c>
    </row>
    <row r="126" spans="1:104" ht="12.75">
      <c r="A126" s="151">
        <v>77</v>
      </c>
      <c r="B126" s="152" t="s">
        <v>261</v>
      </c>
      <c r="C126" s="153" t="s">
        <v>262</v>
      </c>
      <c r="D126" s="154" t="s">
        <v>132</v>
      </c>
      <c r="E126" s="155">
        <v>10</v>
      </c>
      <c r="F126" s="155"/>
      <c r="G126" s="156">
        <f t="shared" si="25"/>
        <v>0</v>
      </c>
      <c r="O126" s="150">
        <v>2</v>
      </c>
      <c r="AA126" s="123">
        <v>12</v>
      </c>
      <c r="AB126" s="123">
        <v>0</v>
      </c>
      <c r="AC126" s="123">
        <v>73</v>
      </c>
      <c r="AZ126" s="123">
        <v>4</v>
      </c>
      <c r="BA126" s="123">
        <f t="shared" si="26"/>
        <v>0</v>
      </c>
      <c r="BB126" s="123">
        <f t="shared" si="27"/>
        <v>0</v>
      </c>
      <c r="BC126" s="123">
        <f t="shared" si="28"/>
        <v>0</v>
      </c>
      <c r="BD126" s="123">
        <f t="shared" si="29"/>
        <v>0</v>
      </c>
      <c r="BE126" s="123">
        <f t="shared" si="30"/>
        <v>0</v>
      </c>
      <c r="CZ126" s="123">
        <v>0</v>
      </c>
    </row>
    <row r="127" spans="1:57" ht="12.75">
      <c r="A127" s="157"/>
      <c r="B127" s="158" t="s">
        <v>66</v>
      </c>
      <c r="C127" s="159" t="str">
        <f>CONCATENATE(B120," ",C120)</f>
        <v>M22 Montáž sdělovací a zabezp.tech</v>
      </c>
      <c r="D127" s="157"/>
      <c r="E127" s="160"/>
      <c r="F127" s="160"/>
      <c r="G127" s="161">
        <f>SUM(G120:G126)</f>
        <v>0</v>
      </c>
      <c r="O127" s="150">
        <v>4</v>
      </c>
      <c r="BA127" s="162">
        <f>SUM(BA120:BA126)</f>
        <v>0</v>
      </c>
      <c r="BB127" s="162">
        <f>SUM(BB120:BB126)</f>
        <v>0</v>
      </c>
      <c r="BC127" s="162">
        <f>SUM(BC120:BC126)</f>
        <v>0</v>
      </c>
      <c r="BD127" s="162">
        <f>SUM(BD120:BD126)</f>
        <v>0</v>
      </c>
      <c r="BE127" s="162">
        <f>SUM(BE120:BE126)</f>
        <v>0</v>
      </c>
    </row>
    <row r="128" spans="1:7" ht="12.75">
      <c r="A128" s="143" t="s">
        <v>64</v>
      </c>
      <c r="B128" s="144" t="s">
        <v>269</v>
      </c>
      <c r="C128" s="145" t="s">
        <v>270</v>
      </c>
      <c r="D128" s="146"/>
      <c r="E128" s="147"/>
      <c r="F128" s="147"/>
      <c r="G128" s="148"/>
    </row>
    <row r="129" spans="1:7" ht="12.75">
      <c r="A129" s="151">
        <v>78</v>
      </c>
      <c r="B129" s="152"/>
      <c r="C129" s="153" t="s">
        <v>271</v>
      </c>
      <c r="D129" s="154" t="s">
        <v>73</v>
      </c>
      <c r="E129" s="155">
        <v>130</v>
      </c>
      <c r="F129" s="155"/>
      <c r="G129" s="156">
        <f aca="true" t="shared" si="31" ref="G129:G134">E129*F129</f>
        <v>0</v>
      </c>
    </row>
    <row r="130" spans="1:7" ht="22.5">
      <c r="A130" s="151">
        <v>79</v>
      </c>
      <c r="B130" s="152"/>
      <c r="C130" s="153" t="s">
        <v>272</v>
      </c>
      <c r="D130" s="154" t="s">
        <v>73</v>
      </c>
      <c r="E130" s="155">
        <v>130</v>
      </c>
      <c r="F130" s="155"/>
      <c r="G130" s="156">
        <f t="shared" si="31"/>
        <v>0</v>
      </c>
    </row>
    <row r="131" spans="1:7" ht="12.75">
      <c r="A131" s="151">
        <v>80</v>
      </c>
      <c r="B131" s="152"/>
      <c r="C131" s="153" t="s">
        <v>273</v>
      </c>
      <c r="D131" s="154" t="s">
        <v>73</v>
      </c>
      <c r="E131" s="155">
        <v>20</v>
      </c>
      <c r="F131" s="155"/>
      <c r="G131" s="156">
        <f t="shared" si="31"/>
        <v>0</v>
      </c>
    </row>
    <row r="132" spans="1:7" ht="12.75">
      <c r="A132" s="151">
        <v>81</v>
      </c>
      <c r="B132" s="152"/>
      <c r="C132" s="153" t="s">
        <v>274</v>
      </c>
      <c r="D132" s="154" t="s">
        <v>196</v>
      </c>
      <c r="E132" s="155">
        <v>1</v>
      </c>
      <c r="F132" s="155"/>
      <c r="G132" s="156">
        <f t="shared" si="31"/>
        <v>0</v>
      </c>
    </row>
    <row r="133" spans="1:7" ht="12.75">
      <c r="A133" s="151">
        <v>82</v>
      </c>
      <c r="B133" s="152"/>
      <c r="C133" s="153" t="s">
        <v>275</v>
      </c>
      <c r="D133" s="154" t="s">
        <v>196</v>
      </c>
      <c r="E133" s="155">
        <v>1</v>
      </c>
      <c r="F133" s="155"/>
      <c r="G133" s="156">
        <f t="shared" si="31"/>
        <v>0</v>
      </c>
    </row>
    <row r="134" spans="1:11" ht="12.75">
      <c r="A134" s="151">
        <v>83</v>
      </c>
      <c r="B134" s="152"/>
      <c r="C134" s="153" t="s">
        <v>276</v>
      </c>
      <c r="D134" s="154" t="s">
        <v>277</v>
      </c>
      <c r="E134" s="155">
        <v>1</v>
      </c>
      <c r="F134" s="155"/>
      <c r="G134" s="156">
        <f t="shared" si="31"/>
        <v>0</v>
      </c>
      <c r="K134" s="177"/>
    </row>
    <row r="135" spans="1:7" ht="12.75">
      <c r="A135" s="157"/>
      <c r="B135" s="158" t="s">
        <v>66</v>
      </c>
      <c r="C135" s="159" t="str">
        <f>CONCATENATE(B128," ",C128)</f>
        <v>885 Vedlejší rozpoštové náklady</v>
      </c>
      <c r="D135" s="157"/>
      <c r="E135" s="160"/>
      <c r="F135" s="160"/>
      <c r="G135" s="161">
        <f>SUM(G128:G134)</f>
        <v>0</v>
      </c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spans="1:7" ht="12.75">
      <c r="A151" s="163"/>
      <c r="B151" s="163"/>
      <c r="C151" s="163"/>
      <c r="D151" s="163"/>
      <c r="E151" s="163"/>
      <c r="F151" s="163"/>
      <c r="G151" s="163"/>
    </row>
    <row r="152" spans="1:7" ht="12.75">
      <c r="A152" s="163"/>
      <c r="B152" s="163"/>
      <c r="C152" s="163"/>
      <c r="D152" s="163"/>
      <c r="E152" s="163"/>
      <c r="F152" s="163"/>
      <c r="G152" s="163"/>
    </row>
    <row r="153" spans="1:7" ht="12.75">
      <c r="A153" s="163"/>
      <c r="B153" s="163"/>
      <c r="C153" s="163"/>
      <c r="D153" s="163"/>
      <c r="E153" s="163"/>
      <c r="F153" s="163"/>
      <c r="G153" s="163"/>
    </row>
    <row r="154" spans="1:7" ht="12.75">
      <c r="A154" s="163"/>
      <c r="B154" s="163"/>
      <c r="C154" s="163"/>
      <c r="D154" s="163"/>
      <c r="E154" s="163"/>
      <c r="F154" s="163"/>
      <c r="G154" s="16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ht="12.75">
      <c r="E160" s="123"/>
    </row>
    <row r="161" ht="12.75">
      <c r="E161" s="123"/>
    </row>
    <row r="162" ht="12.75">
      <c r="E162" s="123"/>
    </row>
    <row r="163" ht="12.75">
      <c r="E163" s="123"/>
    </row>
    <row r="164" ht="12.75">
      <c r="E164" s="123"/>
    </row>
    <row r="165" ht="12.75">
      <c r="E165" s="123"/>
    </row>
    <row r="166" ht="12.75">
      <c r="E166" s="123"/>
    </row>
    <row r="167" ht="12.75">
      <c r="E167" s="123"/>
    </row>
    <row r="168" ht="12.75">
      <c r="E168" s="123"/>
    </row>
    <row r="169" ht="12.75">
      <c r="E169" s="123"/>
    </row>
    <row r="170" ht="12.75">
      <c r="E170" s="123"/>
    </row>
    <row r="171" ht="12.75">
      <c r="E171" s="123"/>
    </row>
    <row r="172" ht="12.75">
      <c r="E172" s="123"/>
    </row>
    <row r="173" ht="12.75">
      <c r="E173" s="123"/>
    </row>
    <row r="174" ht="12.75">
      <c r="E174" s="123"/>
    </row>
    <row r="175" ht="12.75">
      <c r="E175" s="123"/>
    </row>
    <row r="176" ht="12.75">
      <c r="E176" s="123"/>
    </row>
    <row r="177" ht="12.75">
      <c r="E177" s="123"/>
    </row>
    <row r="178" ht="12.75">
      <c r="E178" s="123"/>
    </row>
    <row r="179" ht="12.75">
      <c r="E179" s="123"/>
    </row>
    <row r="180" ht="12.75">
      <c r="E180" s="123"/>
    </row>
    <row r="181" ht="12.75">
      <c r="E181" s="123"/>
    </row>
    <row r="182" ht="12.75">
      <c r="E182" s="123"/>
    </row>
    <row r="183" ht="12.75">
      <c r="E183" s="123"/>
    </row>
    <row r="184" ht="12.75">
      <c r="E184" s="123"/>
    </row>
    <row r="185" ht="12.75">
      <c r="E185" s="123"/>
    </row>
    <row r="186" spans="1:2" ht="12.75">
      <c r="A186" s="164"/>
      <c r="B186" s="164"/>
    </row>
    <row r="187" spans="1:7" ht="12.75">
      <c r="A187" s="163"/>
      <c r="B187" s="163"/>
      <c r="C187" s="166"/>
      <c r="D187" s="166"/>
      <c r="E187" s="167"/>
      <c r="F187" s="166"/>
      <c r="G187" s="168"/>
    </row>
    <row r="188" spans="1:7" ht="12.75">
      <c r="A188" s="169"/>
      <c r="B188" s="169"/>
      <c r="C188" s="163"/>
      <c r="D188" s="163"/>
      <c r="E188" s="170"/>
      <c r="F188" s="163"/>
      <c r="G188" s="163"/>
    </row>
    <row r="189" spans="1:7" ht="12.75">
      <c r="A189" s="163"/>
      <c r="B189" s="163"/>
      <c r="C189" s="163"/>
      <c r="D189" s="163"/>
      <c r="E189" s="170"/>
      <c r="F189" s="163"/>
      <c r="G189" s="163"/>
    </row>
    <row r="190" spans="1:7" ht="12.75">
      <c r="A190" s="163"/>
      <c r="B190" s="163"/>
      <c r="C190" s="163"/>
      <c r="D190" s="163"/>
      <c r="E190" s="170"/>
      <c r="F190" s="163"/>
      <c r="G190" s="163"/>
    </row>
    <row r="191" spans="1:7" ht="12.75">
      <c r="A191" s="163"/>
      <c r="B191" s="163"/>
      <c r="C191" s="163"/>
      <c r="D191" s="163"/>
      <c r="E191" s="170"/>
      <c r="F191" s="163"/>
      <c r="G191" s="163"/>
    </row>
    <row r="192" spans="1:7" ht="12.75">
      <c r="A192" s="163"/>
      <c r="B192" s="163"/>
      <c r="C192" s="163"/>
      <c r="D192" s="163"/>
      <c r="E192" s="170"/>
      <c r="F192" s="163"/>
      <c r="G192" s="163"/>
    </row>
    <row r="193" spans="1:7" ht="12.75">
      <c r="A193" s="163"/>
      <c r="B193" s="163"/>
      <c r="C193" s="163"/>
      <c r="D193" s="163"/>
      <c r="E193" s="170"/>
      <c r="F193" s="163"/>
      <c r="G193" s="163"/>
    </row>
    <row r="194" spans="1:7" ht="12.75">
      <c r="A194" s="163"/>
      <c r="B194" s="163"/>
      <c r="C194" s="163"/>
      <c r="D194" s="163"/>
      <c r="E194" s="170"/>
      <c r="F194" s="163"/>
      <c r="G194" s="163"/>
    </row>
    <row r="195" spans="1:7" ht="12.75">
      <c r="A195" s="163"/>
      <c r="B195" s="163"/>
      <c r="C195" s="163"/>
      <c r="D195" s="163"/>
      <c r="E195" s="170"/>
      <c r="F195" s="163"/>
      <c r="G195" s="163"/>
    </row>
    <row r="196" spans="1:7" ht="12.75">
      <c r="A196" s="163"/>
      <c r="B196" s="163"/>
      <c r="C196" s="163"/>
      <c r="D196" s="163"/>
      <c r="E196" s="170"/>
      <c r="F196" s="163"/>
      <c r="G196" s="163"/>
    </row>
    <row r="197" spans="1:7" ht="12.75">
      <c r="A197" s="163"/>
      <c r="B197" s="163"/>
      <c r="C197" s="163"/>
      <c r="D197" s="163"/>
      <c r="E197" s="170"/>
      <c r="F197" s="163"/>
      <c r="G197" s="163"/>
    </row>
    <row r="198" spans="1:7" ht="12.75">
      <c r="A198" s="163"/>
      <c r="B198" s="163"/>
      <c r="C198" s="163"/>
      <c r="D198" s="163"/>
      <c r="E198" s="170"/>
      <c r="F198" s="163"/>
      <c r="G198" s="163"/>
    </row>
    <row r="199" spans="1:7" ht="12.75">
      <c r="A199" s="163"/>
      <c r="B199" s="163"/>
      <c r="C199" s="163"/>
      <c r="D199" s="163"/>
      <c r="E199" s="170"/>
      <c r="F199" s="163"/>
      <c r="G199" s="163"/>
    </row>
    <row r="200" spans="1:7" ht="12.75">
      <c r="A200" s="163"/>
      <c r="B200" s="163"/>
      <c r="C200" s="163"/>
      <c r="D200" s="163"/>
      <c r="E200" s="170"/>
      <c r="F200" s="163"/>
      <c r="G200" s="163"/>
    </row>
  </sheetData>
  <sheetProtection/>
  <mergeCells count="4">
    <mergeCell ref="A1:G1"/>
    <mergeCell ref="A3:B3"/>
    <mergeCell ref="A4:B4"/>
    <mergeCell ref="E4:G4"/>
  </mergeCells>
  <printOptions horizontalCentered="1"/>
  <pageMargins left="0.1968503937007874" right="0.1968503937007874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  <rowBreaks count="2" manualBreakCount="2">
    <brk id="53" max="6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Lopata</dc:creator>
  <cp:keywords/>
  <dc:description/>
  <cp:lastModifiedBy>Mgr. Václav Konopiský</cp:lastModifiedBy>
  <cp:lastPrinted>2018-09-16T16:14:58Z</cp:lastPrinted>
  <dcterms:created xsi:type="dcterms:W3CDTF">2018-09-15T21:10:34Z</dcterms:created>
  <dcterms:modified xsi:type="dcterms:W3CDTF">2019-02-22T08:03:19Z</dcterms:modified>
  <cp:category/>
  <cp:version/>
  <cp:contentType/>
  <cp:contentStatus/>
</cp:coreProperties>
</file>